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376" windowHeight="11160" activeTab="1"/>
  </bookViews>
  <sheets>
    <sheet name="Semaine 18" sheetId="1" r:id="rId1"/>
    <sheet name="Semaine 19" sheetId="2" r:id="rId2"/>
    <sheet name="Semaine 20" sheetId="4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60" i="2"/>
  <c r="C60"/>
  <c r="C56" s="1"/>
  <c r="L60"/>
  <c r="Y60" i="1"/>
  <c r="W60"/>
  <c r="Y60" i="2" s="1"/>
  <c r="N60" i="1"/>
  <c r="L60"/>
  <c r="M60" i="2" s="1"/>
  <c r="X51"/>
  <c r="X50"/>
  <c r="AA49"/>
  <c r="L51"/>
  <c r="L50"/>
  <c r="AA44"/>
  <c r="Y51"/>
  <c r="Y50"/>
  <c r="W78" i="1"/>
  <c r="Y78" i="2" s="1"/>
  <c r="W77" i="1"/>
  <c r="Y77" i="2" s="1"/>
  <c r="W76" i="1"/>
  <c r="Y76" i="2" s="1"/>
  <c r="W75" i="1"/>
  <c r="Y75" i="2" s="1"/>
  <c r="W74" i="1"/>
  <c r="Y74" i="2" s="1"/>
  <c r="W73" i="1"/>
  <c r="Y73" i="2" s="1"/>
  <c r="W72" i="1"/>
  <c r="Y72" i="2" s="1"/>
  <c r="W71" i="1"/>
  <c r="Y71" i="2" s="1"/>
  <c r="W70" i="1"/>
  <c r="Y70" i="2" s="1"/>
  <c r="W69" i="1"/>
  <c r="Y69" i="2" s="1"/>
  <c r="W68" i="1"/>
  <c r="Y68" i="2" s="1"/>
  <c r="W67" i="1"/>
  <c r="Y67" i="2" s="1"/>
  <c r="W66" i="1"/>
  <c r="Y66" i="2" s="1"/>
  <c r="W65" i="1"/>
  <c r="Y65" i="2" s="1"/>
  <c r="W64" i="1"/>
  <c r="Y64" i="2" s="1"/>
  <c r="W63" i="1"/>
  <c r="Y63" i="2" s="1"/>
  <c r="W62" i="1"/>
  <c r="Y62" i="2" s="1"/>
  <c r="W61" i="1"/>
  <c r="Y61" i="2" s="1"/>
  <c r="W59" i="1"/>
  <c r="Y59" i="2" s="1"/>
  <c r="W58" i="1"/>
  <c r="Y58" i="2" s="1"/>
  <c r="W57" i="1"/>
  <c r="Y57" i="2" s="1"/>
  <c r="L78" i="1"/>
  <c r="M78" i="2" s="1"/>
  <c r="L77" i="1"/>
  <c r="L76"/>
  <c r="L75"/>
  <c r="M75" i="2" s="1"/>
  <c r="L74" i="1"/>
  <c r="M74" i="2" s="1"/>
  <c r="L73" i="1"/>
  <c r="L72"/>
  <c r="L71"/>
  <c r="M71" i="2" s="1"/>
  <c r="L70" i="1"/>
  <c r="M70" i="2" s="1"/>
  <c r="L69" i="1"/>
  <c r="L68"/>
  <c r="L67"/>
  <c r="M67" i="2" s="1"/>
  <c r="L66" i="1"/>
  <c r="M66" i="2" s="1"/>
  <c r="L65" i="1"/>
  <c r="L64"/>
  <c r="L63"/>
  <c r="M63" i="2" s="1"/>
  <c r="L62" i="1"/>
  <c r="M62" i="2" s="1"/>
  <c r="L61" i="1"/>
  <c r="L59"/>
  <c r="L58"/>
  <c r="M58" i="2" s="1"/>
  <c r="L57" i="1"/>
  <c r="M57" i="2" s="1"/>
  <c r="X78"/>
  <c r="X77"/>
  <c r="X76"/>
  <c r="X75"/>
  <c r="X74"/>
  <c r="X73"/>
  <c r="X72"/>
  <c r="X71"/>
  <c r="X70"/>
  <c r="X69"/>
  <c r="X68"/>
  <c r="X67"/>
  <c r="X66"/>
  <c r="X65"/>
  <c r="X64"/>
  <c r="X63"/>
  <c r="X62"/>
  <c r="X61"/>
  <c r="X59"/>
  <c r="X58"/>
  <c r="X57"/>
  <c r="M77"/>
  <c r="M76"/>
  <c r="M73"/>
  <c r="M72"/>
  <c r="M69"/>
  <c r="M68"/>
  <c r="M65"/>
  <c r="M64"/>
  <c r="M61"/>
  <c r="M59"/>
  <c r="M51"/>
  <c r="M50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59"/>
  <c r="L58"/>
  <c r="L57"/>
  <c r="N55"/>
  <c r="X2"/>
  <c r="Z3"/>
  <c r="Z55" s="1"/>
  <c r="AA78"/>
  <c r="O78"/>
  <c r="AA77"/>
  <c r="O77"/>
  <c r="AA76"/>
  <c r="O76"/>
  <c r="AA75"/>
  <c r="O75"/>
  <c r="AA74"/>
  <c r="O74"/>
  <c r="AA73"/>
  <c r="O73"/>
  <c r="AA72"/>
  <c r="O72"/>
  <c r="AA71"/>
  <c r="O71"/>
  <c r="AA70"/>
  <c r="O70"/>
  <c r="AA69"/>
  <c r="O69"/>
  <c r="AA68"/>
  <c r="O68"/>
  <c r="AA67"/>
  <c r="O67"/>
  <c r="AA66"/>
  <c r="O66"/>
  <c r="AA65"/>
  <c r="O65"/>
  <c r="AA64"/>
  <c r="O64"/>
  <c r="AA63"/>
  <c r="O63"/>
  <c r="AA62"/>
  <c r="O62"/>
  <c r="AA61"/>
  <c r="O61"/>
  <c r="AA59"/>
  <c r="O59"/>
  <c r="AA58"/>
  <c r="O58"/>
  <c r="AA57"/>
  <c r="O57"/>
  <c r="Z56"/>
  <c r="N56"/>
  <c r="Z54"/>
  <c r="N54"/>
  <c r="C54"/>
  <c r="X53"/>
  <c r="O53"/>
  <c r="L53"/>
  <c r="AA52"/>
  <c r="X52"/>
  <c r="O52"/>
  <c r="L52"/>
  <c r="O51"/>
  <c r="X49"/>
  <c r="O49"/>
  <c r="L49"/>
  <c r="X48"/>
  <c r="O48"/>
  <c r="L48"/>
  <c r="X47"/>
  <c r="O47"/>
  <c r="L47"/>
  <c r="AA45"/>
  <c r="X45"/>
  <c r="O45"/>
  <c r="L45"/>
  <c r="AA46"/>
  <c r="X46"/>
  <c r="O46"/>
  <c r="L46"/>
  <c r="X44"/>
  <c r="O44"/>
  <c r="L44"/>
  <c r="X43"/>
  <c r="O43"/>
  <c r="L43"/>
  <c r="Z40"/>
  <c r="Z12" s="1"/>
  <c r="W40"/>
  <c r="W12" s="1"/>
  <c r="V40"/>
  <c r="V12" s="1"/>
  <c r="U40"/>
  <c r="U12" s="1"/>
  <c r="T40"/>
  <c r="T12" s="1"/>
  <c r="S40"/>
  <c r="S12" s="1"/>
  <c r="R40"/>
  <c r="R12" s="1"/>
  <c r="Q40"/>
  <c r="Q12" s="1"/>
  <c r="N40"/>
  <c r="N12" s="1"/>
  <c r="K40"/>
  <c r="K12" s="1"/>
  <c r="J40"/>
  <c r="J12" s="1"/>
  <c r="I40"/>
  <c r="I12" s="1"/>
  <c r="H40"/>
  <c r="H12" s="1"/>
  <c r="G40"/>
  <c r="G12" s="1"/>
  <c r="F40"/>
  <c r="F12" s="1"/>
  <c r="E40"/>
  <c r="E12" s="1"/>
  <c r="C40"/>
  <c r="C12" s="1"/>
  <c r="AA39"/>
  <c r="X39"/>
  <c r="O39"/>
  <c r="L39"/>
  <c r="AA38"/>
  <c r="X38"/>
  <c r="O38"/>
  <c r="L38"/>
  <c r="AA37"/>
  <c r="X37"/>
  <c r="O37"/>
  <c r="L37"/>
  <c r="AA36"/>
  <c r="X36"/>
  <c r="O36"/>
  <c r="L36"/>
  <c r="AA35"/>
  <c r="X35"/>
  <c r="O35"/>
  <c r="L35"/>
  <c r="AA34"/>
  <c r="X34"/>
  <c r="O34"/>
  <c r="L34"/>
  <c r="AA33"/>
  <c r="X33"/>
  <c r="O33"/>
  <c r="L33"/>
  <c r="AA32"/>
  <c r="X32"/>
  <c r="O32"/>
  <c r="L32"/>
  <c r="AA31"/>
  <c r="X31"/>
  <c r="O31"/>
  <c r="L31"/>
  <c r="AA30"/>
  <c r="X30"/>
  <c r="O30"/>
  <c r="L30"/>
  <c r="AA29"/>
  <c r="X29"/>
  <c r="O29"/>
  <c r="L29"/>
  <c r="AA28"/>
  <c r="X28"/>
  <c r="O28"/>
  <c r="L28"/>
  <c r="AA27"/>
  <c r="X27"/>
  <c r="O27"/>
  <c r="L27"/>
  <c r="AA26"/>
  <c r="X26"/>
  <c r="O26"/>
  <c r="L26"/>
  <c r="AA25"/>
  <c r="X25"/>
  <c r="O25"/>
  <c r="L25"/>
  <c r="AA24"/>
  <c r="X24"/>
  <c r="O24"/>
  <c r="L24"/>
  <c r="AA23"/>
  <c r="X23"/>
  <c r="O23"/>
  <c r="L23"/>
  <c r="AA22"/>
  <c r="X22"/>
  <c r="O22"/>
  <c r="L22"/>
  <c r="AA21"/>
  <c r="X21"/>
  <c r="O21"/>
  <c r="L21"/>
  <c r="AA20"/>
  <c r="X20"/>
  <c r="O20"/>
  <c r="L20"/>
  <c r="AA19"/>
  <c r="X19"/>
  <c r="O19"/>
  <c r="L19"/>
  <c r="AA18"/>
  <c r="X18"/>
  <c r="O18"/>
  <c r="L18"/>
  <c r="AA17"/>
  <c r="X17"/>
  <c r="O17"/>
  <c r="L17"/>
  <c r="AA16"/>
  <c r="X16"/>
  <c r="O16"/>
  <c r="L16"/>
  <c r="AA15"/>
  <c r="X15"/>
  <c r="O15"/>
  <c r="L15"/>
  <c r="AA14"/>
  <c r="X14"/>
  <c r="O14"/>
  <c r="L14"/>
  <c r="AA13"/>
  <c r="X13"/>
  <c r="O13"/>
  <c r="L13"/>
  <c r="Z10"/>
  <c r="W10"/>
  <c r="V10"/>
  <c r="U10"/>
  <c r="T10"/>
  <c r="S10"/>
  <c r="R10"/>
  <c r="Q10"/>
  <c r="N10"/>
  <c r="K10"/>
  <c r="J10"/>
  <c r="I10"/>
  <c r="H10"/>
  <c r="G10"/>
  <c r="F10"/>
  <c r="E10"/>
  <c r="C10"/>
  <c r="AA9"/>
  <c r="X9"/>
  <c r="O9"/>
  <c r="L9"/>
  <c r="AA8"/>
  <c r="X8"/>
  <c r="O8"/>
  <c r="L8"/>
  <c r="AA7"/>
  <c r="X7"/>
  <c r="O7"/>
  <c r="L7"/>
  <c r="Y45" i="1"/>
  <c r="N45"/>
  <c r="W45"/>
  <c r="Y45" i="2" s="1"/>
  <c r="L45" i="1"/>
  <c r="M45" i="2" s="1"/>
  <c r="N51" i="1"/>
  <c r="Y46"/>
  <c r="Y52"/>
  <c r="N53"/>
  <c r="N52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59"/>
  <c r="Y58"/>
  <c r="Y57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59"/>
  <c r="N58"/>
  <c r="N57"/>
  <c r="N49"/>
  <c r="N48"/>
  <c r="N47"/>
  <c r="N46"/>
  <c r="N44"/>
  <c r="N43"/>
  <c r="X56"/>
  <c r="M56"/>
  <c r="C56"/>
  <c r="W52"/>
  <c r="Y52" i="2" s="1"/>
  <c r="L52" i="1"/>
  <c r="M52" i="2" s="1"/>
  <c r="Y39" i="1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9"/>
  <c r="Y8"/>
  <c r="Y7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9"/>
  <c r="N8"/>
  <c r="N7"/>
  <c r="N11" i="2" l="1"/>
  <c r="AA56"/>
  <c r="O60"/>
  <c r="C80"/>
  <c r="Y56" i="1"/>
  <c r="N56"/>
  <c r="O10" i="2"/>
  <c r="Z11"/>
  <c r="AA54"/>
  <c r="O54"/>
  <c r="X54"/>
  <c r="X10"/>
  <c r="X40"/>
  <c r="X12" s="1"/>
  <c r="X80" s="1"/>
  <c r="L10"/>
  <c r="L54"/>
  <c r="AA10"/>
  <c r="N80"/>
  <c r="L40"/>
  <c r="L12" s="1"/>
  <c r="L80" s="1"/>
  <c r="O12"/>
  <c r="AA12"/>
  <c r="O56"/>
  <c r="Z80"/>
  <c r="AA80" s="1"/>
  <c r="X54" i="1"/>
  <c r="M54"/>
  <c r="C54"/>
  <c r="W53"/>
  <c r="Y53" i="2" s="1"/>
  <c r="L53" i="1"/>
  <c r="M53" i="2" s="1"/>
  <c r="W49" i="1"/>
  <c r="Y49" i="2" s="1"/>
  <c r="L49" i="1"/>
  <c r="M49" i="2" s="1"/>
  <c r="W48" i="1"/>
  <c r="Y48" i="2" s="1"/>
  <c r="L48" i="1"/>
  <c r="M48" i="2" s="1"/>
  <c r="W47" i="1"/>
  <c r="Y47" i="2" s="1"/>
  <c r="W46" i="1"/>
  <c r="Y46" i="2" s="1"/>
  <c r="W44" i="1"/>
  <c r="Y44" i="2" s="1"/>
  <c r="W43" i="1"/>
  <c r="Y43" i="2" s="1"/>
  <c r="Y54" s="1"/>
  <c r="L47" i="1"/>
  <c r="M47" i="2" s="1"/>
  <c r="L46" i="1"/>
  <c r="M46" i="2" s="1"/>
  <c r="L44" i="1"/>
  <c r="M44" i="2" s="1"/>
  <c r="L43" i="1"/>
  <c r="M43" i="2" s="1"/>
  <c r="M54" s="1"/>
  <c r="W39" i="1"/>
  <c r="Y39" i="2" s="1"/>
  <c r="W38" i="1"/>
  <c r="Y38" i="2" s="1"/>
  <c r="W37" i="1"/>
  <c r="Y37" i="2" s="1"/>
  <c r="W36" i="1"/>
  <c r="Y36" i="2" s="1"/>
  <c r="W35" i="1"/>
  <c r="Y35" i="2" s="1"/>
  <c r="W34" i="1"/>
  <c r="Y34" i="2" s="1"/>
  <c r="W33" i="1"/>
  <c r="Y33" i="2" s="1"/>
  <c r="W32" i="1"/>
  <c r="Y32" i="2" s="1"/>
  <c r="W31" i="1"/>
  <c r="Y31" i="2" s="1"/>
  <c r="W30" i="1"/>
  <c r="Y30" i="2" s="1"/>
  <c r="W29" i="1"/>
  <c r="Y29" i="2" s="1"/>
  <c r="W28" i="1"/>
  <c r="Y28" i="2" s="1"/>
  <c r="W27" i="1"/>
  <c r="Y27" i="2" s="1"/>
  <c r="W26" i="1"/>
  <c r="Y26" i="2" s="1"/>
  <c r="W25" i="1"/>
  <c r="Y25" i="2" s="1"/>
  <c r="W24" i="1"/>
  <c r="Y24" i="2" s="1"/>
  <c r="W23" i="1"/>
  <c r="Y23" i="2" s="1"/>
  <c r="W22" i="1"/>
  <c r="Y22" i="2" s="1"/>
  <c r="W21" i="1"/>
  <c r="Y21" i="2" s="1"/>
  <c r="W20" i="1"/>
  <c r="Y20" i="2" s="1"/>
  <c r="W19" i="1"/>
  <c r="Y19" i="2" s="1"/>
  <c r="W18" i="1"/>
  <c r="Y18" i="2" s="1"/>
  <c r="W17" i="1"/>
  <c r="Y17" i="2" s="1"/>
  <c r="W16" i="1"/>
  <c r="Y16" i="2" s="1"/>
  <c r="W15" i="1"/>
  <c r="Y15" i="2" s="1"/>
  <c r="W14" i="1"/>
  <c r="Y14" i="2" s="1"/>
  <c r="W13" i="1"/>
  <c r="Y13" i="2" s="1"/>
  <c r="V40" i="1"/>
  <c r="V12" s="1"/>
  <c r="U40"/>
  <c r="T40"/>
  <c r="T12" s="1"/>
  <c r="S40"/>
  <c r="R40"/>
  <c r="Q40"/>
  <c r="Q12" s="1"/>
  <c r="P40"/>
  <c r="P12" s="1"/>
  <c r="K40"/>
  <c r="K12" s="1"/>
  <c r="J40"/>
  <c r="I40"/>
  <c r="I12" s="1"/>
  <c r="H40"/>
  <c r="G40"/>
  <c r="G12" s="1"/>
  <c r="F40"/>
  <c r="F12" s="1"/>
  <c r="E40"/>
  <c r="E12" s="1"/>
  <c r="L39"/>
  <c r="M39" i="2" s="1"/>
  <c r="L38" i="1"/>
  <c r="M38" i="2" s="1"/>
  <c r="L37" i="1"/>
  <c r="M37" i="2" s="1"/>
  <c r="L36" i="1"/>
  <c r="M36" i="2" s="1"/>
  <c r="L35" i="1"/>
  <c r="M35" i="2" s="1"/>
  <c r="L34" i="1"/>
  <c r="M34" i="2" s="1"/>
  <c r="L33" i="1"/>
  <c r="M33" i="2" s="1"/>
  <c r="L32" i="1"/>
  <c r="M32" i="2" s="1"/>
  <c r="L31" i="1"/>
  <c r="M31" i="2" s="1"/>
  <c r="L30" i="1"/>
  <c r="M30" i="2" s="1"/>
  <c r="L29" i="1"/>
  <c r="M29" i="2" s="1"/>
  <c r="L28" i="1"/>
  <c r="M28" i="2" s="1"/>
  <c r="L27" i="1"/>
  <c r="M27" i="2" s="1"/>
  <c r="L26" i="1"/>
  <c r="M26" i="2" s="1"/>
  <c r="L25" i="1"/>
  <c r="M25" i="2" s="1"/>
  <c r="L24" i="1"/>
  <c r="M24" i="2" s="1"/>
  <c r="L23" i="1"/>
  <c r="M23" i="2" s="1"/>
  <c r="L22" i="1"/>
  <c r="M22" i="2" s="1"/>
  <c r="L21" i="1"/>
  <c r="M21" i="2" s="1"/>
  <c r="L20" i="1"/>
  <c r="M20" i="2" s="1"/>
  <c r="L19" i="1"/>
  <c r="M19" i="2" s="1"/>
  <c r="L18" i="1"/>
  <c r="M18" i="2" s="1"/>
  <c r="L17" i="1"/>
  <c r="M17" i="2" s="1"/>
  <c r="L16" i="1"/>
  <c r="M16" i="2" s="1"/>
  <c r="L15" i="1"/>
  <c r="M15" i="2" s="1"/>
  <c r="L14" i="1"/>
  <c r="M14" i="2" s="1"/>
  <c r="L13" i="1"/>
  <c r="M13" i="2" s="1"/>
  <c r="K10" i="1"/>
  <c r="L9"/>
  <c r="M9" i="2" s="1"/>
  <c r="L8" i="1"/>
  <c r="M8" i="2" s="1"/>
  <c r="L7" i="1"/>
  <c r="M7" i="2" s="1"/>
  <c r="V10" i="1"/>
  <c r="W9"/>
  <c r="Y9" i="2" s="1"/>
  <c r="W8" i="1"/>
  <c r="Y8" i="2" s="1"/>
  <c r="W7" i="1"/>
  <c r="Y7" i="2" s="1"/>
  <c r="Q10" i="1"/>
  <c r="P10"/>
  <c r="F10"/>
  <c r="E10"/>
  <c r="S12"/>
  <c r="X40"/>
  <c r="X12" s="1"/>
  <c r="X80" s="1"/>
  <c r="U12"/>
  <c r="R12"/>
  <c r="M40"/>
  <c r="M12" s="1"/>
  <c r="J12"/>
  <c r="H12"/>
  <c r="C40"/>
  <c r="C12" s="1"/>
  <c r="C80" s="1"/>
  <c r="U10"/>
  <c r="T10"/>
  <c r="S10"/>
  <c r="R10"/>
  <c r="J10"/>
  <c r="I10"/>
  <c r="H10"/>
  <c r="G10"/>
  <c r="C10"/>
  <c r="X10"/>
  <c r="Y10" s="1"/>
  <c r="M10"/>
  <c r="N10" s="1"/>
  <c r="Y80" l="1"/>
  <c r="O80" i="2"/>
  <c r="Y40"/>
  <c r="Y12" s="1"/>
  <c r="Y80" s="1"/>
  <c r="M40"/>
  <c r="M12" s="1"/>
  <c r="M80" s="1"/>
  <c r="M10"/>
  <c r="Y10"/>
  <c r="N12" i="1"/>
  <c r="Y12"/>
  <c r="M80"/>
  <c r="N80" s="1"/>
  <c r="W54"/>
  <c r="L54"/>
  <c r="N54"/>
  <c r="Y54"/>
  <c r="W40"/>
  <c r="W12" s="1"/>
  <c r="L40"/>
  <c r="L12" s="1"/>
  <c r="W10"/>
  <c r="L10"/>
</calcChain>
</file>

<file path=xl/sharedStrings.xml><?xml version="1.0" encoding="utf-8"?>
<sst xmlns="http://schemas.openxmlformats.org/spreadsheetml/2006/main" count="162" uniqueCount="79">
  <si>
    <t>Monde :</t>
  </si>
  <si>
    <t>Cumuls</t>
  </si>
  <si>
    <t>Cas de Covid-19</t>
  </si>
  <si>
    <t>Décès</t>
  </si>
  <si>
    <t>Etats-Unis</t>
  </si>
  <si>
    <t>Canada</t>
  </si>
  <si>
    <t>Royaume-Uni</t>
  </si>
  <si>
    <t>Source :</t>
  </si>
  <si>
    <t>Habitants</t>
  </si>
  <si>
    <t>Johns Hopkins Univ.</t>
  </si>
  <si>
    <t>Allemagne</t>
  </si>
  <si>
    <t>France</t>
  </si>
  <si>
    <t>Italie</t>
  </si>
  <si>
    <t>Espagne</t>
  </si>
  <si>
    <t>Pologne</t>
  </si>
  <si>
    <t>Pays-Bas</t>
  </si>
  <si>
    <t>Belgique</t>
  </si>
  <si>
    <t>Portugal</t>
  </si>
  <si>
    <t>Suède</t>
  </si>
  <si>
    <t>Irlande</t>
  </si>
  <si>
    <t>Autriche</t>
  </si>
  <si>
    <t>Roumanie</t>
  </si>
  <si>
    <t>Danemark</t>
  </si>
  <si>
    <t>Rép. Tchèque</t>
  </si>
  <si>
    <t>Finlande</t>
  </si>
  <si>
    <t>Luxembourg</t>
  </si>
  <si>
    <t>Hongrie</t>
  </si>
  <si>
    <t>Grèce</t>
  </si>
  <si>
    <t>Croatie</t>
  </si>
  <si>
    <t>Estonie</t>
  </si>
  <si>
    <t>Bulgarie</t>
  </si>
  <si>
    <t>Slovénie</t>
  </si>
  <si>
    <t>Slovaquie</t>
  </si>
  <si>
    <t>Lituanie</t>
  </si>
  <si>
    <t>Lettonie</t>
  </si>
  <si>
    <t>Chypre</t>
  </si>
  <si>
    <t>Malte</t>
  </si>
  <si>
    <t xml:space="preserve">Union Européenne à 27  </t>
  </si>
  <si>
    <t>Total 3 pays anglo-saxons</t>
  </si>
  <si>
    <t>Total Semaine 18</t>
  </si>
  <si>
    <t>Réunion</t>
  </si>
  <si>
    <t>Guadeloupe</t>
  </si>
  <si>
    <t>Nlle Calédonie</t>
  </si>
  <si>
    <t>Polynésie fr.</t>
  </si>
  <si>
    <t>Mayotte</t>
  </si>
  <si>
    <t>Wallis &amp; Futuna</t>
  </si>
  <si>
    <t>St Pierre &amp; Miquelon</t>
  </si>
  <si>
    <t>St Barthelemy</t>
  </si>
  <si>
    <t>3 mai 2020 à 9h</t>
  </si>
  <si>
    <t>Autre Europe :</t>
  </si>
  <si>
    <t>Suisse</t>
  </si>
  <si>
    <t>Ukraine</t>
  </si>
  <si>
    <t>Russie</t>
  </si>
  <si>
    <t>Serbie</t>
  </si>
  <si>
    <t>Monténégro</t>
  </si>
  <si>
    <t>Norvège</t>
  </si>
  <si>
    <t>Biélorussie</t>
  </si>
  <si>
    <t>Albanie</t>
  </si>
  <si>
    <t>Moldavie</t>
  </si>
  <si>
    <t>Arménie</t>
  </si>
  <si>
    <t>Géorgie</t>
  </si>
  <si>
    <t>Bosnie-Herzég.</t>
  </si>
  <si>
    <t>Islande</t>
  </si>
  <si>
    <t>Macédoine</t>
  </si>
  <si>
    <t>Kosovo</t>
  </si>
  <si>
    <t>Andorre</t>
  </si>
  <si>
    <t>Saint-Marin</t>
  </si>
  <si>
    <t>Gibraltar</t>
  </si>
  <si>
    <t>Monaco</t>
  </si>
  <si>
    <t>Liechtenstein</t>
  </si>
  <si>
    <t>St Martin</t>
  </si>
  <si>
    <t>?</t>
  </si>
  <si>
    <t>Vatican</t>
  </si>
  <si>
    <t>Union Europ. à 27</t>
  </si>
  <si>
    <t>Guyane franç.</t>
  </si>
  <si>
    <t>Martinique</t>
  </si>
  <si>
    <t xml:space="preserve">Total Europe (UE+RU+Autres) :    </t>
  </si>
  <si>
    <t>Total Semaine 19</t>
  </si>
  <si>
    <t>Iles Féroé</t>
  </si>
</sst>
</file>

<file path=xl/styles.xml><?xml version="1.0" encoding="utf-8"?>
<styleSheet xmlns="http://schemas.openxmlformats.org/spreadsheetml/2006/main">
  <numFmts count="5">
    <numFmt numFmtId="164" formatCode="[$-40C]d\-mmm;@"/>
    <numFmt numFmtId="165" formatCode="0.000%"/>
    <numFmt numFmtId="166" formatCode="0.0000%"/>
    <numFmt numFmtId="167" formatCode="#,##0.000"/>
    <numFmt numFmtId="168" formatCode="#,##0.00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0">
    <xf numFmtId="0" fontId="0" fillId="0" borderId="0" xfId="0"/>
    <xf numFmtId="16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" fontId="0" fillId="0" borderId="0" xfId="0" applyNumberFormat="1"/>
    <xf numFmtId="164" fontId="2" fillId="0" borderId="0" xfId="0" applyNumberFormat="1" applyFont="1" applyAlignment="1">
      <alignment horizontal="center"/>
    </xf>
    <xf numFmtId="0" fontId="3" fillId="0" borderId="0" xfId="0" applyFont="1"/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1" fillId="0" borderId="1" xfId="0" applyNumberFormat="1" applyFont="1" applyBorder="1"/>
    <xf numFmtId="0" fontId="1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0" fillId="2" borderId="0" xfId="0" applyNumberFormat="1" applyFill="1"/>
    <xf numFmtId="164" fontId="2" fillId="0" borderId="0" xfId="0" applyNumberFormat="1" applyFont="1" applyAlignment="1">
      <alignment horizontal="left"/>
    </xf>
    <xf numFmtId="0" fontId="2" fillId="0" borderId="0" xfId="0" applyFont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3" fontId="7" fillId="0" borderId="0" xfId="0" applyNumberFormat="1" applyFont="1"/>
    <xf numFmtId="3" fontId="6" fillId="0" borderId="0" xfId="0" applyNumberFormat="1" applyFont="1"/>
    <xf numFmtId="3" fontId="6" fillId="2" borderId="0" xfId="0" applyNumberFormat="1" applyFont="1" applyFill="1"/>
    <xf numFmtId="10" fontId="0" fillId="0" borderId="0" xfId="1" applyNumberFormat="1" applyFont="1"/>
    <xf numFmtId="165" fontId="0" fillId="0" borderId="0" xfId="1" applyNumberFormat="1" applyFont="1"/>
    <xf numFmtId="0" fontId="9" fillId="0" borderId="0" xfId="0" applyFont="1" applyAlignment="1">
      <alignment horizontal="right"/>
    </xf>
    <xf numFmtId="3" fontId="4" fillId="0" borderId="0" xfId="0" applyNumberFormat="1" applyFont="1"/>
    <xf numFmtId="3" fontId="1" fillId="0" borderId="2" xfId="0" applyNumberFormat="1" applyFont="1" applyBorder="1"/>
    <xf numFmtId="10" fontId="6" fillId="0" borderId="0" xfId="1" applyNumberFormat="1" applyFont="1"/>
    <xf numFmtId="165" fontId="6" fillId="0" borderId="0" xfId="1" applyNumberFormat="1" applyFont="1"/>
    <xf numFmtId="10" fontId="1" fillId="0" borderId="0" xfId="1" applyNumberFormat="1" applyFont="1"/>
    <xf numFmtId="165" fontId="1" fillId="0" borderId="0" xfId="1" applyNumberFormat="1" applyFont="1"/>
    <xf numFmtId="166" fontId="1" fillId="0" borderId="0" xfId="1" applyNumberFormat="1" applyFo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10" fontId="10" fillId="0" borderId="0" xfId="1" applyNumberFormat="1" applyFont="1"/>
    <xf numFmtId="165" fontId="10" fillId="0" borderId="0" xfId="1" applyNumberFormat="1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/>
    <xf numFmtId="3" fontId="7" fillId="0" borderId="1" xfId="0" applyNumberFormat="1" applyFont="1" applyBorder="1"/>
    <xf numFmtId="10" fontId="7" fillId="0" borderId="0" xfId="1" applyNumberFormat="1" applyFont="1"/>
    <xf numFmtId="165" fontId="7" fillId="0" borderId="0" xfId="1" applyNumberFormat="1" applyFont="1"/>
    <xf numFmtId="0" fontId="10" fillId="0" borderId="0" xfId="0" applyFont="1"/>
    <xf numFmtId="10" fontId="11" fillId="0" borderId="0" xfId="1" applyNumberFormat="1" applyFont="1"/>
    <xf numFmtId="3" fontId="1" fillId="2" borderId="0" xfId="0" applyNumberFormat="1" applyFont="1" applyFill="1"/>
    <xf numFmtId="168" fontId="12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32"/>
  <sheetViews>
    <sheetView topLeftCell="B1" zoomScale="90" zoomScaleNormal="90" workbookViewId="0">
      <pane ySplit="1332" topLeftCell="A4" activePane="bottomLeft"/>
      <selection sqref="A1:XFD1048576"/>
      <selection pane="bottomLeft" activeCell="M21" sqref="M21"/>
    </sheetView>
  </sheetViews>
  <sheetFormatPr baseColWidth="10" defaultRowHeight="14.4"/>
  <cols>
    <col min="1" max="1" width="8.33203125" customWidth="1"/>
    <col min="2" max="2" width="12.44140625" customWidth="1"/>
    <col min="3" max="3" width="13.6640625" style="2" customWidth="1"/>
    <col min="4" max="4" width="4.88671875" customWidth="1"/>
    <col min="5" max="11" width="8.6640625" customWidth="1"/>
    <col min="12" max="12" width="8.6640625" style="2" customWidth="1"/>
    <col min="13" max="13" width="10.109375" style="2" customWidth="1"/>
    <col min="14" max="14" width="7" customWidth="1"/>
    <col min="15" max="15" width="4.5546875" customWidth="1"/>
    <col min="16" max="22" width="7.6640625" customWidth="1"/>
    <col min="23" max="23" width="7.6640625" style="2" customWidth="1"/>
    <col min="24" max="24" width="8.88671875" style="2" customWidth="1"/>
    <col min="25" max="25" width="8.6640625" customWidth="1"/>
  </cols>
  <sheetData>
    <row r="1" spans="1:25" s="16" customFormat="1" ht="15" customHeight="1">
      <c r="A1" s="16" t="s">
        <v>7</v>
      </c>
      <c r="C1" s="13" t="s">
        <v>8</v>
      </c>
      <c r="D1" s="17"/>
      <c r="E1" s="17"/>
      <c r="F1" s="17"/>
      <c r="I1" s="18" t="s">
        <v>2</v>
      </c>
      <c r="M1" s="18"/>
      <c r="T1" s="13" t="s">
        <v>3</v>
      </c>
      <c r="W1" s="19"/>
      <c r="X1" s="18"/>
    </row>
    <row r="2" spans="1:25" ht="15" customHeight="1">
      <c r="A2" s="6" t="s">
        <v>9</v>
      </c>
      <c r="C2" s="3"/>
      <c r="L2" s="49" t="s">
        <v>39</v>
      </c>
      <c r="W2" s="49" t="s">
        <v>39</v>
      </c>
    </row>
    <row r="3" spans="1:25" s="5" customFormat="1">
      <c r="A3" s="15" t="s">
        <v>48</v>
      </c>
      <c r="C3" s="7"/>
      <c r="E3" s="5">
        <v>43947</v>
      </c>
      <c r="F3" s="5">
        <v>43948</v>
      </c>
      <c r="G3" s="5">
        <v>43949</v>
      </c>
      <c r="H3" s="5">
        <v>43950</v>
      </c>
      <c r="I3" s="5">
        <v>43951</v>
      </c>
      <c r="J3" s="5">
        <v>43952</v>
      </c>
      <c r="K3" s="5">
        <v>43953</v>
      </c>
      <c r="L3" s="49"/>
      <c r="M3" s="7">
        <v>43953</v>
      </c>
      <c r="P3" s="5">
        <v>43947</v>
      </c>
      <c r="Q3" s="5">
        <v>43948</v>
      </c>
      <c r="R3" s="5">
        <v>43949</v>
      </c>
      <c r="S3" s="5">
        <v>43950</v>
      </c>
      <c r="T3" s="5">
        <v>43951</v>
      </c>
      <c r="U3" s="5">
        <v>43952</v>
      </c>
      <c r="V3" s="5">
        <v>43953</v>
      </c>
      <c r="W3" s="49"/>
      <c r="X3" s="7">
        <v>43953</v>
      </c>
    </row>
    <row r="4" spans="1:25" s="1" customFormat="1">
      <c r="C4" s="8"/>
      <c r="L4" s="49"/>
      <c r="M4" s="8" t="s">
        <v>1</v>
      </c>
      <c r="W4" s="49"/>
      <c r="X4" s="8" t="s">
        <v>1</v>
      </c>
    </row>
    <row r="5" spans="1:25">
      <c r="B5" s="2" t="s">
        <v>0</v>
      </c>
      <c r="C5" s="9">
        <v>7559343176</v>
      </c>
      <c r="D5" s="2"/>
      <c r="E5" s="9"/>
      <c r="F5" s="9"/>
      <c r="G5" s="4"/>
      <c r="H5" s="4"/>
      <c r="I5" s="4"/>
      <c r="J5" s="4"/>
      <c r="K5" s="4"/>
      <c r="L5" s="9"/>
      <c r="M5" s="9">
        <v>3428762</v>
      </c>
      <c r="N5" s="4"/>
      <c r="O5" s="4"/>
      <c r="P5" s="4"/>
      <c r="Q5" s="4"/>
      <c r="R5" s="4"/>
      <c r="S5" s="4"/>
      <c r="T5" s="4"/>
      <c r="U5" s="4"/>
      <c r="V5" s="4"/>
      <c r="W5" s="9"/>
      <c r="X5" s="9">
        <v>243839</v>
      </c>
      <c r="Y5" s="4"/>
    </row>
    <row r="6" spans="1:25">
      <c r="C6" s="9"/>
      <c r="E6" s="4"/>
      <c r="F6" s="4"/>
      <c r="G6" s="4"/>
      <c r="H6" s="4"/>
      <c r="I6" s="4"/>
      <c r="J6" s="4"/>
      <c r="K6" s="4"/>
      <c r="L6" s="9"/>
      <c r="M6" s="9"/>
      <c r="N6" s="4"/>
      <c r="O6" s="4"/>
      <c r="P6" s="4"/>
      <c r="Q6" s="4"/>
      <c r="R6" s="4"/>
      <c r="S6" s="4"/>
      <c r="T6" s="4"/>
      <c r="U6" s="4"/>
      <c r="V6" s="4"/>
      <c r="W6" s="9"/>
      <c r="X6" s="9"/>
      <c r="Y6" s="4"/>
    </row>
    <row r="7" spans="1:25">
      <c r="B7" t="s">
        <v>4</v>
      </c>
      <c r="C7" s="9">
        <v>327167434</v>
      </c>
      <c r="E7" s="4">
        <v>27629</v>
      </c>
      <c r="F7" s="4">
        <v>22414</v>
      </c>
      <c r="G7" s="4">
        <v>24385</v>
      </c>
      <c r="H7" s="4">
        <v>27327</v>
      </c>
      <c r="I7" s="4">
        <v>29515</v>
      </c>
      <c r="J7" s="4">
        <v>34037</v>
      </c>
      <c r="K7" s="4">
        <v>29078</v>
      </c>
      <c r="L7" s="9">
        <f>SUM(E7:K7)</f>
        <v>194385</v>
      </c>
      <c r="M7" s="9">
        <v>1132539</v>
      </c>
      <c r="N7" s="36">
        <f>M7/C7</f>
        <v>3.4616495479192467E-3</v>
      </c>
      <c r="O7" s="4"/>
      <c r="P7" s="4">
        <v>1126</v>
      </c>
      <c r="Q7" s="4">
        <v>1378</v>
      </c>
      <c r="R7" s="4">
        <v>2096</v>
      </c>
      <c r="S7" s="4">
        <v>2612</v>
      </c>
      <c r="T7" s="4">
        <v>2029</v>
      </c>
      <c r="U7" s="4">
        <v>1947</v>
      </c>
      <c r="V7" s="4">
        <v>1426</v>
      </c>
      <c r="W7" s="9">
        <f>SUM(P7:V7)</f>
        <v>12614</v>
      </c>
      <c r="X7" s="9">
        <v>66369</v>
      </c>
      <c r="Y7" s="25">
        <f>X7/C7</f>
        <v>2.0285943251919139E-4</v>
      </c>
    </row>
    <row r="8" spans="1:25">
      <c r="B8" t="s">
        <v>5</v>
      </c>
      <c r="C8" s="9">
        <v>37058856</v>
      </c>
      <c r="E8" s="4">
        <v>1654</v>
      </c>
      <c r="F8" s="4">
        <v>2469</v>
      </c>
      <c r="G8" s="4">
        <v>1534</v>
      </c>
      <c r="H8" s="4">
        <v>1715</v>
      </c>
      <c r="I8" s="4">
        <v>1592</v>
      </c>
      <c r="J8" s="4">
        <v>1886</v>
      </c>
      <c r="K8" s="4">
        <v>1583</v>
      </c>
      <c r="L8" s="9">
        <f t="shared" ref="L8:L9" si="0">SUM(E8:K8)</f>
        <v>12433</v>
      </c>
      <c r="M8" s="9">
        <v>57926</v>
      </c>
      <c r="N8" s="24">
        <f t="shared" ref="N8:N10" si="1">M8/C8</f>
        <v>1.563081170125705E-3</v>
      </c>
      <c r="O8" s="4"/>
      <c r="P8" s="4">
        <v>114</v>
      </c>
      <c r="Q8" s="4">
        <v>163</v>
      </c>
      <c r="R8" s="4">
        <v>142</v>
      </c>
      <c r="S8" s="4">
        <v>172</v>
      </c>
      <c r="T8" s="4">
        <v>155</v>
      </c>
      <c r="U8" s="4">
        <v>227</v>
      </c>
      <c r="V8" s="4">
        <v>147</v>
      </c>
      <c r="W8" s="9">
        <f t="shared" ref="W8:W9" si="2">SUM(P8:V8)</f>
        <v>1120</v>
      </c>
      <c r="X8" s="9">
        <v>3684</v>
      </c>
      <c r="Y8" s="25">
        <f t="shared" ref="Y8:Y10" si="3">X8/C8</f>
        <v>9.9409436707922127E-5</v>
      </c>
    </row>
    <row r="9" spans="1:25">
      <c r="B9" t="s">
        <v>6</v>
      </c>
      <c r="C9" s="9">
        <v>66488991</v>
      </c>
      <c r="E9" s="4">
        <v>4463</v>
      </c>
      <c r="F9" s="4">
        <v>4311</v>
      </c>
      <c r="G9" s="4">
        <v>4002</v>
      </c>
      <c r="H9" s="4">
        <v>4091</v>
      </c>
      <c r="I9" s="4">
        <v>6037</v>
      </c>
      <c r="J9" s="4">
        <v>6204</v>
      </c>
      <c r="K9" s="4">
        <v>4815</v>
      </c>
      <c r="L9" s="9">
        <f t="shared" si="0"/>
        <v>33923</v>
      </c>
      <c r="M9" s="9">
        <v>183356</v>
      </c>
      <c r="N9" s="24">
        <f t="shared" si="1"/>
        <v>2.7576896151123727E-3</v>
      </c>
      <c r="O9" s="4"/>
      <c r="P9" s="4">
        <v>413</v>
      </c>
      <c r="Q9" s="4">
        <v>363</v>
      </c>
      <c r="R9" s="4">
        <v>588</v>
      </c>
      <c r="S9" s="14">
        <v>4421</v>
      </c>
      <c r="T9" s="4">
        <v>676</v>
      </c>
      <c r="U9" s="4">
        <v>741</v>
      </c>
      <c r="V9" s="4">
        <v>622</v>
      </c>
      <c r="W9" s="9">
        <f t="shared" si="2"/>
        <v>7824</v>
      </c>
      <c r="X9" s="9">
        <v>28205</v>
      </c>
      <c r="Y9" s="25">
        <f t="shared" si="3"/>
        <v>4.2420556509873943E-4</v>
      </c>
    </row>
    <row r="10" spans="1:25" s="2" customFormat="1" ht="15" thickBot="1">
      <c r="B10" s="26" t="s">
        <v>38</v>
      </c>
      <c r="C10" s="10">
        <f>SUM(C7:C9)</f>
        <v>430715281</v>
      </c>
      <c r="D10" s="11"/>
      <c r="E10" s="12">
        <f t="shared" ref="E10:F10" si="4">SUM(E7:E9)</f>
        <v>33746</v>
      </c>
      <c r="F10" s="12">
        <f t="shared" si="4"/>
        <v>29194</v>
      </c>
      <c r="G10" s="12">
        <f>SUM(G7:G9)</f>
        <v>29921</v>
      </c>
      <c r="H10" s="12">
        <f t="shared" ref="H10:J10" si="5">SUM(H7:H9)</f>
        <v>33133</v>
      </c>
      <c r="I10" s="12">
        <f t="shared" si="5"/>
        <v>37144</v>
      </c>
      <c r="J10" s="12">
        <f t="shared" si="5"/>
        <v>42127</v>
      </c>
      <c r="K10" s="10">
        <f t="shared" ref="K10:L10" si="6">SUM(K7:K9)</f>
        <v>35476</v>
      </c>
      <c r="L10" s="10">
        <f t="shared" si="6"/>
        <v>240741</v>
      </c>
      <c r="M10" s="10">
        <f>SUM(M7:M9)</f>
        <v>1373821</v>
      </c>
      <c r="N10" s="31">
        <f t="shared" si="1"/>
        <v>3.1896267919967296E-3</v>
      </c>
      <c r="O10" s="9"/>
      <c r="P10" s="12">
        <f t="shared" ref="P10" si="7">SUM(P7:P9)</f>
        <v>1653</v>
      </c>
      <c r="Q10" s="12">
        <f t="shared" ref="Q10" si="8">SUM(Q7:Q9)</f>
        <v>1904</v>
      </c>
      <c r="R10" s="12">
        <f t="shared" ref="R10:W10" si="9">SUM(R7:R9)</f>
        <v>2826</v>
      </c>
      <c r="S10" s="12">
        <f t="shared" si="9"/>
        <v>7205</v>
      </c>
      <c r="T10" s="12">
        <f t="shared" si="9"/>
        <v>2860</v>
      </c>
      <c r="U10" s="12">
        <f t="shared" si="9"/>
        <v>2915</v>
      </c>
      <c r="V10" s="10">
        <f t="shared" si="9"/>
        <v>2195</v>
      </c>
      <c r="W10" s="10">
        <f t="shared" si="9"/>
        <v>21558</v>
      </c>
      <c r="X10" s="10">
        <f>SUM(X7:X9)</f>
        <v>98258</v>
      </c>
      <c r="Y10" s="33">
        <f t="shared" si="3"/>
        <v>2.281274993816623E-4</v>
      </c>
    </row>
    <row r="11" spans="1:25" ht="15" thickTop="1">
      <c r="C11" s="9"/>
      <c r="E11" s="4"/>
      <c r="F11" s="4"/>
      <c r="G11" s="4"/>
      <c r="H11" s="4"/>
      <c r="I11" s="4"/>
      <c r="J11" s="4"/>
      <c r="K11" s="9"/>
      <c r="L11" s="9"/>
      <c r="M11" s="9"/>
      <c r="N11" s="4"/>
      <c r="O11" s="4"/>
      <c r="P11" s="4"/>
      <c r="Q11" s="4"/>
      <c r="R11" s="4"/>
      <c r="S11" s="4"/>
      <c r="T11" s="4"/>
      <c r="U11" s="4"/>
      <c r="V11" s="4"/>
      <c r="W11" s="9"/>
      <c r="X11" s="9"/>
      <c r="Y11" s="4"/>
    </row>
    <row r="12" spans="1:25" s="2" customFormat="1" ht="15" thickBot="1">
      <c r="B12" s="34" t="s">
        <v>73</v>
      </c>
      <c r="C12" s="10">
        <f>C40</f>
        <v>446724372</v>
      </c>
      <c r="D12" s="13"/>
      <c r="E12" s="12">
        <f t="shared" ref="E12:F12" si="10">E40</f>
        <v>11465</v>
      </c>
      <c r="F12" s="12">
        <f t="shared" si="10"/>
        <v>12184</v>
      </c>
      <c r="G12" s="12">
        <f t="shared" ref="G12:M12" si="11">G40</f>
        <v>9103</v>
      </c>
      <c r="H12" s="12">
        <f t="shared" si="11"/>
        <v>12628</v>
      </c>
      <c r="I12" s="12">
        <f t="shared" si="11"/>
        <v>-15392</v>
      </c>
      <c r="J12" s="12">
        <f t="shared" si="11"/>
        <v>8062</v>
      </c>
      <c r="K12" s="10">
        <f t="shared" ref="K12:L12" si="12">K40</f>
        <v>7750</v>
      </c>
      <c r="L12" s="10">
        <f t="shared" si="12"/>
        <v>45800</v>
      </c>
      <c r="M12" s="10">
        <f t="shared" si="11"/>
        <v>1002762</v>
      </c>
      <c r="N12" s="31">
        <f t="shared" ref="N12:N39" si="13">M12/C12</f>
        <v>2.2446995571578083E-3</v>
      </c>
      <c r="O12" s="9"/>
      <c r="P12" s="12">
        <f t="shared" ref="P12:Q12" si="14">P40</f>
        <v>1251</v>
      </c>
      <c r="Q12" s="12">
        <f t="shared" si="14"/>
        <v>1614</v>
      </c>
      <c r="R12" s="12">
        <f t="shared" ref="R12:X12" si="15">R40</f>
        <v>1687</v>
      </c>
      <c r="S12" s="12">
        <f t="shared" si="15"/>
        <v>1947</v>
      </c>
      <c r="T12" s="12">
        <f t="shared" si="15"/>
        <v>1451</v>
      </c>
      <c r="U12" s="12">
        <f t="shared" si="15"/>
        <v>1287</v>
      </c>
      <c r="V12" s="10">
        <f t="shared" si="15"/>
        <v>1296</v>
      </c>
      <c r="W12" s="10">
        <f t="shared" si="15"/>
        <v>10533</v>
      </c>
      <c r="X12" s="10">
        <f t="shared" si="15"/>
        <v>107076</v>
      </c>
      <c r="Y12" s="33">
        <f t="shared" ref="Y12:Y39" si="16">X12/C12</f>
        <v>2.3969142207445982E-4</v>
      </c>
    </row>
    <row r="13" spans="1:25" ht="15" thickTop="1">
      <c r="B13" t="s">
        <v>10</v>
      </c>
      <c r="C13" s="9">
        <v>82927922</v>
      </c>
      <c r="E13" s="4">
        <v>1257</v>
      </c>
      <c r="F13" s="4">
        <v>988</v>
      </c>
      <c r="G13" s="4">
        <v>1154</v>
      </c>
      <c r="H13" s="4">
        <v>1627</v>
      </c>
      <c r="I13" s="4">
        <v>1470</v>
      </c>
      <c r="J13" s="4">
        <v>1068</v>
      </c>
      <c r="K13" s="4">
        <v>890</v>
      </c>
      <c r="L13" s="9">
        <f t="shared" ref="L13:L39" si="17">SUM(E13:K13)</f>
        <v>8454</v>
      </c>
      <c r="M13" s="9">
        <v>164967</v>
      </c>
      <c r="N13" s="24">
        <f t="shared" si="13"/>
        <v>1.9892817282941202E-3</v>
      </c>
      <c r="O13" s="4"/>
      <c r="P13" s="4">
        <v>99</v>
      </c>
      <c r="Q13" s="4">
        <v>150</v>
      </c>
      <c r="R13" s="4">
        <v>188</v>
      </c>
      <c r="S13" s="4">
        <v>153</v>
      </c>
      <c r="T13" s="4">
        <v>156</v>
      </c>
      <c r="U13" s="4">
        <v>113</v>
      </c>
      <c r="V13" s="4">
        <v>76</v>
      </c>
      <c r="W13" s="9">
        <f t="shared" ref="W13:W39" si="18">SUM(P13:V13)</f>
        <v>935</v>
      </c>
      <c r="X13" s="9">
        <v>6812</v>
      </c>
      <c r="Y13" s="25">
        <f t="shared" si="16"/>
        <v>8.214362347099448E-5</v>
      </c>
    </row>
    <row r="14" spans="1:25" s="20" customFormat="1">
      <c r="B14" s="20" t="s">
        <v>11</v>
      </c>
      <c r="C14" s="21">
        <v>66987244</v>
      </c>
      <c r="E14" s="22">
        <v>612</v>
      </c>
      <c r="F14" s="23">
        <v>3742</v>
      </c>
      <c r="G14" s="22">
        <v>69</v>
      </c>
      <c r="H14" s="22">
        <v>509</v>
      </c>
      <c r="I14" s="22">
        <v>758</v>
      </c>
      <c r="J14" s="22">
        <v>168</v>
      </c>
      <c r="K14" s="22">
        <v>1050</v>
      </c>
      <c r="L14" s="21">
        <f t="shared" si="17"/>
        <v>6908</v>
      </c>
      <c r="M14" s="21">
        <v>168396</v>
      </c>
      <c r="N14" s="29">
        <f t="shared" si="13"/>
        <v>2.5138517416838347E-3</v>
      </c>
      <c r="O14" s="22"/>
      <c r="P14" s="22">
        <v>242</v>
      </c>
      <c r="Q14" s="22">
        <v>437</v>
      </c>
      <c r="R14" s="22">
        <v>367</v>
      </c>
      <c r="S14" s="22">
        <v>427</v>
      </c>
      <c r="T14" s="22">
        <v>289</v>
      </c>
      <c r="U14" s="22">
        <v>218</v>
      </c>
      <c r="V14" s="22">
        <v>166</v>
      </c>
      <c r="W14" s="21">
        <f t="shared" si="18"/>
        <v>2146</v>
      </c>
      <c r="X14" s="21">
        <v>24760</v>
      </c>
      <c r="Y14" s="30">
        <f t="shared" si="16"/>
        <v>3.6962261053761223E-4</v>
      </c>
    </row>
    <row r="15" spans="1:25">
      <c r="B15" t="s">
        <v>12</v>
      </c>
      <c r="C15" s="9">
        <v>60431283</v>
      </c>
      <c r="E15" s="4">
        <v>2324</v>
      </c>
      <c r="F15" s="4">
        <v>1739</v>
      </c>
      <c r="G15" s="4">
        <v>2091</v>
      </c>
      <c r="H15" s="4">
        <v>2086</v>
      </c>
      <c r="I15" s="4">
        <v>1872</v>
      </c>
      <c r="J15" s="4">
        <v>1965</v>
      </c>
      <c r="K15" s="4">
        <v>1900</v>
      </c>
      <c r="L15" s="9">
        <f t="shared" si="17"/>
        <v>13977</v>
      </c>
      <c r="M15" s="9">
        <v>209328</v>
      </c>
      <c r="N15" s="36">
        <f t="shared" si="13"/>
        <v>3.4639013042301286E-3</v>
      </c>
      <c r="O15" s="4"/>
      <c r="P15" s="4">
        <v>260</v>
      </c>
      <c r="Q15" s="4">
        <v>333</v>
      </c>
      <c r="R15" s="4">
        <v>382</v>
      </c>
      <c r="S15" s="4">
        <v>323</v>
      </c>
      <c r="T15" s="4">
        <v>285</v>
      </c>
      <c r="U15" s="4">
        <v>269</v>
      </c>
      <c r="V15" s="4">
        <v>474</v>
      </c>
      <c r="W15" s="9">
        <f t="shared" si="18"/>
        <v>2326</v>
      </c>
      <c r="X15" s="9">
        <v>28710</v>
      </c>
      <c r="Y15" s="25">
        <f t="shared" si="16"/>
        <v>4.7508506479996464E-4</v>
      </c>
    </row>
    <row r="16" spans="1:25">
      <c r="B16" t="s">
        <v>13</v>
      </c>
      <c r="C16" s="9">
        <v>46723749</v>
      </c>
      <c r="E16" s="4">
        <v>2870</v>
      </c>
      <c r="F16" s="4">
        <v>2793</v>
      </c>
      <c r="G16" s="4">
        <v>2706</v>
      </c>
      <c r="H16" s="4">
        <v>4771</v>
      </c>
      <c r="I16" s="14">
        <v>-23464</v>
      </c>
      <c r="J16" s="9">
        <v>1781</v>
      </c>
      <c r="K16" s="4">
        <v>1366</v>
      </c>
      <c r="L16" s="46">
        <f t="shared" si="17"/>
        <v>-7177</v>
      </c>
      <c r="M16" s="9">
        <v>216582</v>
      </c>
      <c r="N16" s="36">
        <f t="shared" si="13"/>
        <v>4.6353729021187916E-3</v>
      </c>
      <c r="O16" s="4"/>
      <c r="P16" s="4">
        <v>288</v>
      </c>
      <c r="Q16" s="4">
        <v>331</v>
      </c>
      <c r="R16" s="4">
        <v>301</v>
      </c>
      <c r="S16" s="4">
        <v>453</v>
      </c>
      <c r="T16" s="4">
        <v>268</v>
      </c>
      <c r="U16" s="4">
        <v>281</v>
      </c>
      <c r="V16" s="4">
        <v>276</v>
      </c>
      <c r="W16" s="9">
        <f t="shared" si="18"/>
        <v>2198</v>
      </c>
      <c r="X16" s="9">
        <v>25100</v>
      </c>
      <c r="Y16" s="25">
        <f t="shared" si="16"/>
        <v>5.372000436009533E-4</v>
      </c>
    </row>
    <row r="17" spans="2:25">
      <c r="B17" t="s">
        <v>14</v>
      </c>
      <c r="C17" s="9">
        <v>37978548</v>
      </c>
      <c r="E17" s="4">
        <v>344</v>
      </c>
      <c r="F17" s="4">
        <v>285</v>
      </c>
      <c r="G17" s="4">
        <v>316</v>
      </c>
      <c r="H17" s="4">
        <v>422</v>
      </c>
      <c r="I17" s="4">
        <v>237</v>
      </c>
      <c r="J17" s="4">
        <v>228</v>
      </c>
      <c r="K17" s="4">
        <v>270</v>
      </c>
      <c r="L17" s="9">
        <f t="shared" si="17"/>
        <v>2102</v>
      </c>
      <c r="M17" s="9">
        <v>13375</v>
      </c>
      <c r="N17" s="24">
        <f t="shared" si="13"/>
        <v>3.5217249485156726E-4</v>
      </c>
      <c r="O17" s="4"/>
      <c r="P17" s="4">
        <v>11</v>
      </c>
      <c r="Q17" s="4">
        <v>27</v>
      </c>
      <c r="R17" s="4">
        <v>34</v>
      </c>
      <c r="S17" s="4">
        <v>28</v>
      </c>
      <c r="T17" s="4">
        <v>20</v>
      </c>
      <c r="U17" s="4">
        <v>7</v>
      </c>
      <c r="V17" s="4">
        <v>13</v>
      </c>
      <c r="W17" s="9">
        <f t="shared" si="18"/>
        <v>140</v>
      </c>
      <c r="X17" s="9">
        <v>664</v>
      </c>
      <c r="Y17" s="25">
        <f t="shared" si="16"/>
        <v>1.7483554136930144E-5</v>
      </c>
    </row>
    <row r="18" spans="2:25">
      <c r="B18" t="s">
        <v>21</v>
      </c>
      <c r="C18" s="9">
        <v>19473936</v>
      </c>
      <c r="E18" s="4">
        <v>401</v>
      </c>
      <c r="F18" s="4">
        <v>303</v>
      </c>
      <c r="G18" s="4">
        <v>277</v>
      </c>
      <c r="H18" s="4">
        <v>362</v>
      </c>
      <c r="I18" s="4">
        <v>262</v>
      </c>
      <c r="J18" s="4">
        <v>327</v>
      </c>
      <c r="K18" s="4">
        <v>165</v>
      </c>
      <c r="L18" s="9">
        <f t="shared" si="17"/>
        <v>2097</v>
      </c>
      <c r="M18" s="9">
        <v>12732</v>
      </c>
      <c r="N18" s="24">
        <f t="shared" si="13"/>
        <v>6.5379695198751811E-4</v>
      </c>
      <c r="O18" s="4"/>
      <c r="P18" s="4">
        <v>18</v>
      </c>
      <c r="Q18" s="4">
        <v>22</v>
      </c>
      <c r="R18" s="4">
        <v>22</v>
      </c>
      <c r="S18" s="4">
        <v>30</v>
      </c>
      <c r="T18" s="4">
        <v>24</v>
      </c>
      <c r="U18" s="4">
        <v>27</v>
      </c>
      <c r="V18" s="4">
        <v>27</v>
      </c>
      <c r="W18" s="9">
        <f t="shared" si="18"/>
        <v>170</v>
      </c>
      <c r="X18" s="9">
        <v>771</v>
      </c>
      <c r="Y18" s="25">
        <f t="shared" si="16"/>
        <v>3.9591379986049042E-5</v>
      </c>
    </row>
    <row r="19" spans="2:25">
      <c r="B19" t="s">
        <v>15</v>
      </c>
      <c r="C19" s="9">
        <v>17231017</v>
      </c>
      <c r="E19" s="4">
        <v>656</v>
      </c>
      <c r="F19" s="4">
        <v>400</v>
      </c>
      <c r="G19" s="4">
        <v>172</v>
      </c>
      <c r="H19" s="4">
        <v>386</v>
      </c>
      <c r="I19" s="4">
        <v>514</v>
      </c>
      <c r="J19" s="4">
        <v>477</v>
      </c>
      <c r="K19" s="4">
        <v>445</v>
      </c>
      <c r="L19" s="9">
        <f t="shared" si="17"/>
        <v>3050</v>
      </c>
      <c r="M19" s="9">
        <v>40434</v>
      </c>
      <c r="N19" s="24">
        <f t="shared" si="13"/>
        <v>2.3465823288317806E-3</v>
      </c>
      <c r="O19" s="4"/>
      <c r="P19" s="4">
        <v>67</v>
      </c>
      <c r="Q19" s="4">
        <v>43</v>
      </c>
      <c r="R19" s="4">
        <v>48</v>
      </c>
      <c r="S19" s="4">
        <v>145</v>
      </c>
      <c r="T19" s="4">
        <v>84</v>
      </c>
      <c r="U19" s="4">
        <v>98</v>
      </c>
      <c r="V19" s="4">
        <v>94</v>
      </c>
      <c r="W19" s="9">
        <f t="shared" si="18"/>
        <v>579</v>
      </c>
      <c r="X19" s="9">
        <v>5009</v>
      </c>
      <c r="Y19" s="25">
        <f t="shared" si="16"/>
        <v>2.9069671279414327E-4</v>
      </c>
    </row>
    <row r="20" spans="2:25">
      <c r="B20" t="s">
        <v>16</v>
      </c>
      <c r="C20" s="9">
        <v>11422068</v>
      </c>
      <c r="E20" s="4">
        <v>809</v>
      </c>
      <c r="F20" s="4">
        <v>553</v>
      </c>
      <c r="G20" s="4">
        <v>647</v>
      </c>
      <c r="H20" s="4">
        <v>525</v>
      </c>
      <c r="I20" s="4">
        <v>660</v>
      </c>
      <c r="J20" s="4">
        <v>513</v>
      </c>
      <c r="K20" s="4">
        <v>485</v>
      </c>
      <c r="L20" s="9">
        <f t="shared" si="17"/>
        <v>4192</v>
      </c>
      <c r="M20" s="9">
        <v>49517</v>
      </c>
      <c r="N20" s="24">
        <f t="shared" si="13"/>
        <v>4.3352044480911862E-3</v>
      </c>
      <c r="O20" s="4"/>
      <c r="P20" s="4">
        <v>177</v>
      </c>
      <c r="Q20" s="4">
        <v>113</v>
      </c>
      <c r="R20" s="4">
        <v>124</v>
      </c>
      <c r="S20" s="4">
        <v>170</v>
      </c>
      <c r="T20" s="4">
        <v>93</v>
      </c>
      <c r="U20" s="4">
        <v>109</v>
      </c>
      <c r="V20" s="4">
        <v>62</v>
      </c>
      <c r="W20" s="9">
        <f t="shared" si="18"/>
        <v>848</v>
      </c>
      <c r="X20" s="9">
        <v>7765</v>
      </c>
      <c r="Y20" s="25">
        <f t="shared" si="16"/>
        <v>6.7982435404867144E-4</v>
      </c>
    </row>
    <row r="21" spans="2:25">
      <c r="B21" t="s">
        <v>27</v>
      </c>
      <c r="C21" s="9">
        <v>10727668</v>
      </c>
      <c r="E21" s="4">
        <v>11</v>
      </c>
      <c r="F21" s="4">
        <v>17</v>
      </c>
      <c r="G21" s="4">
        <v>32</v>
      </c>
      <c r="H21" s="4">
        <v>10</v>
      </c>
      <c r="I21" s="4">
        <v>15</v>
      </c>
      <c r="J21" s="4">
        <v>21</v>
      </c>
      <c r="K21" s="4">
        <v>8</v>
      </c>
      <c r="L21" s="9">
        <f t="shared" si="17"/>
        <v>114</v>
      </c>
      <c r="M21" s="9">
        <v>2612</v>
      </c>
      <c r="N21" s="24">
        <f t="shared" si="13"/>
        <v>2.4348255371064802E-4</v>
      </c>
      <c r="O21" s="4"/>
      <c r="P21" s="4">
        <v>4</v>
      </c>
      <c r="Q21" s="4">
        <v>2</v>
      </c>
      <c r="R21" s="4">
        <v>2</v>
      </c>
      <c r="S21" s="4">
        <v>1</v>
      </c>
      <c r="T21" s="4">
        <v>1</v>
      </c>
      <c r="U21" s="4">
        <v>0</v>
      </c>
      <c r="V21" s="4">
        <v>3</v>
      </c>
      <c r="W21" s="9">
        <f t="shared" si="18"/>
        <v>13</v>
      </c>
      <c r="X21" s="9">
        <v>143</v>
      </c>
      <c r="Y21" s="25">
        <f t="shared" si="16"/>
        <v>1.3330017297328738E-5</v>
      </c>
    </row>
    <row r="22" spans="2:25">
      <c r="B22" t="s">
        <v>23</v>
      </c>
      <c r="C22" s="9">
        <v>10625695</v>
      </c>
      <c r="E22" s="4">
        <v>52</v>
      </c>
      <c r="F22" s="4">
        <v>41</v>
      </c>
      <c r="G22" s="4">
        <v>59</v>
      </c>
      <c r="H22" s="4">
        <v>75</v>
      </c>
      <c r="I22" s="4">
        <v>103</v>
      </c>
      <c r="J22" s="4">
        <v>55</v>
      </c>
      <c r="K22" s="4">
        <v>18</v>
      </c>
      <c r="L22" s="9">
        <f t="shared" si="17"/>
        <v>403</v>
      </c>
      <c r="M22" s="9">
        <v>7755</v>
      </c>
      <c r="N22" s="24">
        <f t="shared" si="13"/>
        <v>7.2983461317118554E-4</v>
      </c>
      <c r="O22" s="4"/>
      <c r="P22" s="4">
        <v>2</v>
      </c>
      <c r="Q22" s="4">
        <v>3</v>
      </c>
      <c r="R22" s="4">
        <v>4</v>
      </c>
      <c r="S22" s="4">
        <v>0</v>
      </c>
      <c r="T22" s="4">
        <v>9</v>
      </c>
      <c r="U22" s="4">
        <v>4</v>
      </c>
      <c r="V22" s="4">
        <v>5</v>
      </c>
      <c r="W22" s="9">
        <f t="shared" si="18"/>
        <v>27</v>
      </c>
      <c r="X22" s="9">
        <v>245</v>
      </c>
      <c r="Y22" s="25">
        <f t="shared" si="16"/>
        <v>2.3057315309727976E-5</v>
      </c>
    </row>
    <row r="23" spans="2:25">
      <c r="B23" t="s">
        <v>17</v>
      </c>
      <c r="C23" s="9">
        <v>10281762</v>
      </c>
      <c r="E23" s="4">
        <v>472</v>
      </c>
      <c r="F23" s="4">
        <v>163</v>
      </c>
      <c r="G23" s="4">
        <v>295</v>
      </c>
      <c r="H23" s="4">
        <v>183</v>
      </c>
      <c r="I23" s="4">
        <v>540</v>
      </c>
      <c r="J23" s="4">
        <v>306</v>
      </c>
      <c r="K23" s="14">
        <v>-161</v>
      </c>
      <c r="L23" s="9">
        <f t="shared" si="17"/>
        <v>1798</v>
      </c>
      <c r="M23" s="9">
        <v>25190</v>
      </c>
      <c r="N23" s="24">
        <f t="shared" si="13"/>
        <v>2.4499691784345911E-3</v>
      </c>
      <c r="O23" s="4"/>
      <c r="P23" s="4">
        <v>23</v>
      </c>
      <c r="Q23" s="4">
        <v>25</v>
      </c>
      <c r="R23" s="4">
        <v>20</v>
      </c>
      <c r="S23" s="4">
        <v>25</v>
      </c>
      <c r="T23" s="4">
        <v>16</v>
      </c>
      <c r="U23" s="4">
        <v>18</v>
      </c>
      <c r="V23" s="4">
        <v>16</v>
      </c>
      <c r="W23" s="9">
        <f t="shared" si="18"/>
        <v>143</v>
      </c>
      <c r="X23" s="9">
        <v>1023</v>
      </c>
      <c r="Y23" s="25">
        <f t="shared" si="16"/>
        <v>9.9496564888391703E-5</v>
      </c>
    </row>
    <row r="24" spans="2:25">
      <c r="B24" t="s">
        <v>18</v>
      </c>
      <c r="C24" s="9">
        <v>10183175</v>
      </c>
      <c r="E24" s="4">
        <v>463</v>
      </c>
      <c r="F24" s="4">
        <v>286</v>
      </c>
      <c r="G24" s="4">
        <v>695</v>
      </c>
      <c r="H24" s="4">
        <v>681</v>
      </c>
      <c r="I24" s="4">
        <v>790</v>
      </c>
      <c r="J24" s="4">
        <v>428</v>
      </c>
      <c r="K24" s="4">
        <v>562</v>
      </c>
      <c r="L24" s="9">
        <f t="shared" si="17"/>
        <v>3905</v>
      </c>
      <c r="M24" s="9">
        <v>22082</v>
      </c>
      <c r="N24" s="24">
        <f t="shared" si="13"/>
        <v>2.1684788879696164E-3</v>
      </c>
      <c r="O24" s="4"/>
      <c r="P24" s="4">
        <v>2</v>
      </c>
      <c r="Q24" s="4">
        <v>80</v>
      </c>
      <c r="R24" s="4">
        <v>81</v>
      </c>
      <c r="S24" s="4">
        <v>107</v>
      </c>
      <c r="T24" s="4">
        <v>124</v>
      </c>
      <c r="U24" s="4">
        <v>67</v>
      </c>
      <c r="V24" s="4">
        <v>16</v>
      </c>
      <c r="W24" s="9">
        <f t="shared" si="18"/>
        <v>477</v>
      </c>
      <c r="X24" s="9">
        <v>2669</v>
      </c>
      <c r="Y24" s="25">
        <f t="shared" si="16"/>
        <v>2.620990015393038E-4</v>
      </c>
    </row>
    <row r="25" spans="2:25">
      <c r="B25" t="s">
        <v>26</v>
      </c>
      <c r="C25" s="9">
        <v>9768785</v>
      </c>
      <c r="E25" s="4">
        <v>57</v>
      </c>
      <c r="F25" s="4">
        <v>83</v>
      </c>
      <c r="G25" s="4">
        <v>66</v>
      </c>
      <c r="H25" s="4">
        <v>78</v>
      </c>
      <c r="I25" s="4">
        <v>48</v>
      </c>
      <c r="J25" s="4">
        <v>88</v>
      </c>
      <c r="K25" s="4">
        <v>79</v>
      </c>
      <c r="L25" s="9">
        <f t="shared" si="17"/>
        <v>499</v>
      </c>
      <c r="M25" s="9">
        <v>2942</v>
      </c>
      <c r="N25" s="24">
        <f t="shared" si="13"/>
        <v>3.011633483590846E-4</v>
      </c>
      <c r="O25" s="4"/>
      <c r="P25" s="4">
        <v>10</v>
      </c>
      <c r="Q25" s="4">
        <v>8</v>
      </c>
      <c r="R25" s="4">
        <v>11</v>
      </c>
      <c r="S25" s="4">
        <v>9</v>
      </c>
      <c r="T25" s="4">
        <v>12</v>
      </c>
      <c r="U25" s="4">
        <v>11</v>
      </c>
      <c r="V25" s="4">
        <v>12</v>
      </c>
      <c r="W25" s="9">
        <f t="shared" si="18"/>
        <v>73</v>
      </c>
      <c r="X25" s="9">
        <v>335</v>
      </c>
      <c r="Y25" s="25">
        <f t="shared" si="16"/>
        <v>3.4292903365157489E-5</v>
      </c>
    </row>
    <row r="26" spans="2:25">
      <c r="B26" t="s">
        <v>20</v>
      </c>
      <c r="C26" s="9">
        <v>8847037</v>
      </c>
      <c r="E26" s="4">
        <v>77</v>
      </c>
      <c r="F26" s="4">
        <v>49</v>
      </c>
      <c r="G26" s="4">
        <v>83</v>
      </c>
      <c r="H26" s="4">
        <v>45</v>
      </c>
      <c r="I26" s="4">
        <v>50</v>
      </c>
      <c r="J26" s="4">
        <v>79</v>
      </c>
      <c r="K26" s="4">
        <v>27</v>
      </c>
      <c r="L26" s="9">
        <f t="shared" si="17"/>
        <v>410</v>
      </c>
      <c r="M26" s="9">
        <v>15558</v>
      </c>
      <c r="N26" s="24">
        <f t="shared" si="13"/>
        <v>1.7585548698394729E-3</v>
      </c>
      <c r="O26" s="4"/>
      <c r="P26" s="4">
        <v>6</v>
      </c>
      <c r="Q26" s="4">
        <v>7</v>
      </c>
      <c r="R26" s="4">
        <v>20</v>
      </c>
      <c r="S26" s="4">
        <v>11</v>
      </c>
      <c r="T26" s="4">
        <v>4</v>
      </c>
      <c r="U26" s="4">
        <v>5</v>
      </c>
      <c r="V26" s="4">
        <v>7</v>
      </c>
      <c r="W26" s="9">
        <f t="shared" si="18"/>
        <v>60</v>
      </c>
      <c r="X26" s="9">
        <v>596</v>
      </c>
      <c r="Y26" s="25">
        <f t="shared" si="16"/>
        <v>6.7367187454963736E-5</v>
      </c>
    </row>
    <row r="27" spans="2:25">
      <c r="B27" t="s">
        <v>30</v>
      </c>
      <c r="C27" s="9">
        <v>7024216</v>
      </c>
      <c r="E27" s="4">
        <v>53</v>
      </c>
      <c r="F27" s="4">
        <v>63</v>
      </c>
      <c r="G27" s="4">
        <v>36</v>
      </c>
      <c r="H27" s="4">
        <v>48</v>
      </c>
      <c r="I27" s="4">
        <v>59</v>
      </c>
      <c r="J27" s="4">
        <v>49</v>
      </c>
      <c r="K27" s="4">
        <v>39</v>
      </c>
      <c r="L27" s="9">
        <f t="shared" si="17"/>
        <v>347</v>
      </c>
      <c r="M27" s="9">
        <v>1594</v>
      </c>
      <c r="N27" s="24">
        <f t="shared" si="13"/>
        <v>2.269292402169865E-4</v>
      </c>
      <c r="O27" s="4"/>
      <c r="P27" s="4">
        <v>1</v>
      </c>
      <c r="Q27" s="4">
        <v>2</v>
      </c>
      <c r="R27" s="4">
        <v>0</v>
      </c>
      <c r="S27" s="4">
        <v>6</v>
      </c>
      <c r="T27" s="4">
        <v>2</v>
      </c>
      <c r="U27" s="4">
        <v>2</v>
      </c>
      <c r="V27" s="4">
        <v>4</v>
      </c>
      <c r="W27" s="9">
        <f t="shared" si="18"/>
        <v>17</v>
      </c>
      <c r="X27" s="9">
        <v>72</v>
      </c>
      <c r="Y27" s="25">
        <f t="shared" si="16"/>
        <v>1.0250254263251585E-5</v>
      </c>
    </row>
    <row r="28" spans="2:25">
      <c r="B28" t="s">
        <v>22</v>
      </c>
      <c r="C28" s="9">
        <v>5797446</v>
      </c>
      <c r="E28" s="4">
        <v>130</v>
      </c>
      <c r="F28" s="4">
        <v>123</v>
      </c>
      <c r="G28" s="4">
        <v>153</v>
      </c>
      <c r="H28" s="4">
        <v>157</v>
      </c>
      <c r="I28" s="4">
        <v>150</v>
      </c>
      <c r="J28" s="4">
        <v>153</v>
      </c>
      <c r="K28" s="4">
        <v>96</v>
      </c>
      <c r="L28" s="9">
        <f t="shared" si="17"/>
        <v>962</v>
      </c>
      <c r="M28" s="9">
        <v>9418</v>
      </c>
      <c r="N28" s="24">
        <f t="shared" si="13"/>
        <v>1.6245084473404323E-3</v>
      </c>
      <c r="O28" s="4"/>
      <c r="P28" s="4">
        <v>4</v>
      </c>
      <c r="Q28" s="4">
        <v>5</v>
      </c>
      <c r="R28" s="4">
        <v>7</v>
      </c>
      <c r="S28" s="4">
        <v>9</v>
      </c>
      <c r="T28" s="4">
        <v>9</v>
      </c>
      <c r="U28" s="4">
        <v>8</v>
      </c>
      <c r="V28" s="4">
        <v>15</v>
      </c>
      <c r="W28" s="9">
        <f t="shared" si="18"/>
        <v>57</v>
      </c>
      <c r="X28" s="9">
        <v>475</v>
      </c>
      <c r="Y28" s="25">
        <f t="shared" si="16"/>
        <v>8.1932630334116094E-5</v>
      </c>
    </row>
    <row r="29" spans="2:25">
      <c r="B29" t="s">
        <v>24</v>
      </c>
      <c r="C29" s="9">
        <v>5518050</v>
      </c>
      <c r="E29" s="4">
        <v>101</v>
      </c>
      <c r="F29" s="4">
        <v>119</v>
      </c>
      <c r="G29" s="4">
        <v>45</v>
      </c>
      <c r="H29" s="4">
        <v>166</v>
      </c>
      <c r="I29" s="4">
        <v>89</v>
      </c>
      <c r="J29" s="4">
        <v>56</v>
      </c>
      <c r="K29" s="4">
        <v>125</v>
      </c>
      <c r="L29" s="9">
        <f t="shared" si="17"/>
        <v>701</v>
      </c>
      <c r="M29" s="9">
        <v>5051</v>
      </c>
      <c r="N29" s="24">
        <f t="shared" si="13"/>
        <v>9.1535959260970819E-4</v>
      </c>
      <c r="O29" s="4"/>
      <c r="P29" s="4">
        <v>4</v>
      </c>
      <c r="Q29" s="4">
        <v>3</v>
      </c>
      <c r="R29" s="4">
        <v>6</v>
      </c>
      <c r="S29" s="4">
        <v>7</v>
      </c>
      <c r="T29" s="4">
        <v>5</v>
      </c>
      <c r="U29" s="4">
        <v>7</v>
      </c>
      <c r="V29" s="4">
        <v>2</v>
      </c>
      <c r="W29" s="9">
        <f t="shared" si="18"/>
        <v>34</v>
      </c>
      <c r="X29" s="9">
        <v>220</v>
      </c>
      <c r="Y29" s="25">
        <f t="shared" si="16"/>
        <v>3.9869156676724567E-5</v>
      </c>
    </row>
    <row r="30" spans="2:25">
      <c r="B30" t="s">
        <v>32</v>
      </c>
      <c r="C30" s="9">
        <v>5447011</v>
      </c>
      <c r="E30" s="4">
        <v>6</v>
      </c>
      <c r="F30" s="4">
        <v>2</v>
      </c>
      <c r="G30" s="4">
        <v>3</v>
      </c>
      <c r="H30" s="4">
        <v>7</v>
      </c>
      <c r="I30" s="4">
        <v>5</v>
      </c>
      <c r="J30" s="4">
        <v>7</v>
      </c>
      <c r="K30" s="4">
        <v>4</v>
      </c>
      <c r="L30" s="9">
        <f t="shared" si="17"/>
        <v>34</v>
      </c>
      <c r="M30" s="9">
        <v>1407</v>
      </c>
      <c r="N30" s="24">
        <f t="shared" si="13"/>
        <v>2.5830680349277798E-4</v>
      </c>
      <c r="O30" s="4"/>
      <c r="P30" s="4">
        <v>1</v>
      </c>
      <c r="Q30" s="4">
        <v>0</v>
      </c>
      <c r="R30" s="4">
        <v>2</v>
      </c>
      <c r="S30" s="4">
        <v>2</v>
      </c>
      <c r="T30" s="4">
        <v>1</v>
      </c>
      <c r="U30" s="4">
        <v>0</v>
      </c>
      <c r="V30" s="4">
        <v>1</v>
      </c>
      <c r="W30" s="9">
        <f t="shared" si="18"/>
        <v>7</v>
      </c>
      <c r="X30" s="9">
        <v>24</v>
      </c>
      <c r="Y30" s="25">
        <f t="shared" si="16"/>
        <v>4.4060862003032488E-6</v>
      </c>
    </row>
    <row r="31" spans="2:25">
      <c r="B31" t="s">
        <v>19</v>
      </c>
      <c r="C31" s="9">
        <v>4853506</v>
      </c>
      <c r="E31" s="4">
        <v>701</v>
      </c>
      <c r="F31" s="4">
        <v>386</v>
      </c>
      <c r="G31" s="4">
        <v>229</v>
      </c>
      <c r="H31" s="4">
        <v>376</v>
      </c>
      <c r="I31" s="4">
        <v>359</v>
      </c>
      <c r="J31" s="4">
        <v>221</v>
      </c>
      <c r="K31" s="4">
        <v>343</v>
      </c>
      <c r="L31" s="9">
        <f t="shared" si="17"/>
        <v>2615</v>
      </c>
      <c r="M31" s="9">
        <v>21176</v>
      </c>
      <c r="N31" s="24">
        <f t="shared" si="13"/>
        <v>4.3630315899475551E-3</v>
      </c>
      <c r="O31" s="4"/>
      <c r="P31" s="4">
        <v>24</v>
      </c>
      <c r="Q31" s="4">
        <v>15</v>
      </c>
      <c r="R31" s="4">
        <v>57</v>
      </c>
      <c r="S31" s="4">
        <v>31</v>
      </c>
      <c r="T31" s="4">
        <v>42</v>
      </c>
      <c r="U31" s="4">
        <v>33</v>
      </c>
      <c r="V31" s="4">
        <v>21</v>
      </c>
      <c r="W31" s="9">
        <f t="shared" si="18"/>
        <v>223</v>
      </c>
      <c r="X31" s="9">
        <v>1286</v>
      </c>
      <c r="Y31" s="25">
        <f t="shared" si="16"/>
        <v>2.6496310090066852E-4</v>
      </c>
    </row>
    <row r="32" spans="2:25">
      <c r="B32" t="s">
        <v>28</v>
      </c>
      <c r="C32" s="9">
        <v>4089400</v>
      </c>
      <c r="E32" s="4">
        <v>14</v>
      </c>
      <c r="F32" s="4">
        <v>9</v>
      </c>
      <c r="G32" s="4">
        <v>8</v>
      </c>
      <c r="H32" s="4">
        <v>15</v>
      </c>
      <c r="I32" s="4">
        <v>14</v>
      </c>
      <c r="J32" s="4">
        <v>9</v>
      </c>
      <c r="K32" s="4">
        <v>3</v>
      </c>
      <c r="L32" s="9">
        <f t="shared" si="17"/>
        <v>72</v>
      </c>
      <c r="M32" s="9">
        <v>2088</v>
      </c>
      <c r="N32" s="24">
        <f t="shared" si="13"/>
        <v>5.1058835036924737E-4</v>
      </c>
      <c r="O32" s="4"/>
      <c r="P32" s="4">
        <v>1</v>
      </c>
      <c r="Q32" s="4">
        <v>4</v>
      </c>
      <c r="R32" s="4">
        <v>4</v>
      </c>
      <c r="S32" s="4">
        <v>4</v>
      </c>
      <c r="T32" s="4">
        <v>2</v>
      </c>
      <c r="U32" s="4">
        <v>6</v>
      </c>
      <c r="V32" s="4">
        <v>2</v>
      </c>
      <c r="W32" s="9">
        <f t="shared" si="18"/>
        <v>23</v>
      </c>
      <c r="X32" s="9">
        <v>77</v>
      </c>
      <c r="Y32" s="25">
        <f t="shared" si="16"/>
        <v>1.8829168093118796E-5</v>
      </c>
    </row>
    <row r="33" spans="2:25">
      <c r="B33" t="s">
        <v>33</v>
      </c>
      <c r="C33" s="9">
        <v>2789533</v>
      </c>
      <c r="E33" s="4">
        <v>12</v>
      </c>
      <c r="F33" s="4">
        <v>11</v>
      </c>
      <c r="G33" s="14">
        <v>-105</v>
      </c>
      <c r="H33" s="4">
        <v>31</v>
      </c>
      <c r="I33" s="4">
        <v>10</v>
      </c>
      <c r="J33" s="4">
        <v>14</v>
      </c>
      <c r="K33" s="4">
        <v>7</v>
      </c>
      <c r="L33" s="9">
        <f t="shared" si="17"/>
        <v>-20</v>
      </c>
      <c r="M33" s="9">
        <v>1406</v>
      </c>
      <c r="N33" s="24">
        <f t="shared" si="13"/>
        <v>5.0402701814246333E-4</v>
      </c>
      <c r="O33" s="4"/>
      <c r="P33" s="4">
        <v>0</v>
      </c>
      <c r="Q33" s="4">
        <v>0</v>
      </c>
      <c r="R33" s="4">
        <v>3</v>
      </c>
      <c r="S33" s="4">
        <v>1</v>
      </c>
      <c r="T33" s="4">
        <v>0</v>
      </c>
      <c r="U33" s="4">
        <v>0</v>
      </c>
      <c r="V33" s="4">
        <v>1</v>
      </c>
      <c r="W33" s="9">
        <f t="shared" si="18"/>
        <v>5</v>
      </c>
      <c r="X33" s="9">
        <v>46</v>
      </c>
      <c r="Y33" s="25">
        <f t="shared" si="16"/>
        <v>1.6490215387306765E-5</v>
      </c>
    </row>
    <row r="34" spans="2:25">
      <c r="B34" t="s">
        <v>31</v>
      </c>
      <c r="C34" s="9">
        <v>2067372</v>
      </c>
      <c r="E34" s="4">
        <v>8</v>
      </c>
      <c r="F34" s="4">
        <v>6</v>
      </c>
      <c r="G34" s="4">
        <v>6</v>
      </c>
      <c r="H34" s="4">
        <v>10</v>
      </c>
      <c r="I34" s="4">
        <v>11</v>
      </c>
      <c r="J34" s="4">
        <v>5</v>
      </c>
      <c r="K34" s="4">
        <v>5</v>
      </c>
      <c r="L34" s="9">
        <f t="shared" si="17"/>
        <v>51</v>
      </c>
      <c r="M34" s="9">
        <v>1439</v>
      </c>
      <c r="N34" s="24">
        <f t="shared" si="13"/>
        <v>6.9605276650743072E-4</v>
      </c>
      <c r="O34" s="4"/>
      <c r="P34" s="4">
        <v>1</v>
      </c>
      <c r="Q34" s="4">
        <v>1</v>
      </c>
      <c r="R34" s="4">
        <v>3</v>
      </c>
      <c r="S34" s="4">
        <v>3</v>
      </c>
      <c r="T34" s="4">
        <v>2</v>
      </c>
      <c r="U34" s="4">
        <v>1</v>
      </c>
      <c r="V34" s="4">
        <v>2</v>
      </c>
      <c r="W34" s="9">
        <f t="shared" si="18"/>
        <v>13</v>
      </c>
      <c r="X34" s="9">
        <v>94</v>
      </c>
      <c r="Y34" s="25">
        <f t="shared" si="16"/>
        <v>4.5468353058859267E-5</v>
      </c>
    </row>
    <row r="35" spans="2:25">
      <c r="B35" t="s">
        <v>34</v>
      </c>
      <c r="C35" s="9">
        <v>1926542</v>
      </c>
      <c r="E35" s="4">
        <v>8</v>
      </c>
      <c r="F35" s="4">
        <v>6</v>
      </c>
      <c r="G35" s="4">
        <v>18</v>
      </c>
      <c r="H35" s="4">
        <v>13</v>
      </c>
      <c r="I35" s="4">
        <v>9</v>
      </c>
      <c r="J35" s="4">
        <v>12</v>
      </c>
      <c r="K35" s="4">
        <v>1</v>
      </c>
      <c r="L35" s="9">
        <f t="shared" si="17"/>
        <v>67</v>
      </c>
      <c r="M35" s="9">
        <v>871</v>
      </c>
      <c r="N35" s="24">
        <f t="shared" si="13"/>
        <v>4.5210537844490281E-4</v>
      </c>
      <c r="O35" s="4"/>
      <c r="P35" s="4">
        <v>0</v>
      </c>
      <c r="Q35" s="4">
        <v>1</v>
      </c>
      <c r="R35" s="4">
        <v>0</v>
      </c>
      <c r="S35" s="4">
        <v>2</v>
      </c>
      <c r="T35" s="4">
        <v>0</v>
      </c>
      <c r="U35" s="4">
        <v>1</v>
      </c>
      <c r="V35" s="4">
        <v>0</v>
      </c>
      <c r="W35" s="9">
        <f t="shared" si="18"/>
        <v>4</v>
      </c>
      <c r="X35" s="9">
        <v>16</v>
      </c>
      <c r="Y35" s="25">
        <f t="shared" si="16"/>
        <v>8.3050356545561941E-6</v>
      </c>
    </row>
    <row r="36" spans="2:25">
      <c r="B36" t="s">
        <v>29</v>
      </c>
      <c r="C36" s="9">
        <v>1320884</v>
      </c>
      <c r="E36" s="4">
        <v>8</v>
      </c>
      <c r="F36" s="4">
        <v>4</v>
      </c>
      <c r="G36" s="4">
        <v>13</v>
      </c>
      <c r="H36" s="4">
        <v>6</v>
      </c>
      <c r="I36" s="4">
        <v>23</v>
      </c>
      <c r="J36" s="4">
        <v>5</v>
      </c>
      <c r="K36" s="4">
        <v>5</v>
      </c>
      <c r="L36" s="9">
        <f t="shared" si="17"/>
        <v>64</v>
      </c>
      <c r="M36" s="9">
        <v>1699</v>
      </c>
      <c r="N36" s="24">
        <f t="shared" si="13"/>
        <v>1.2862598078256682E-3</v>
      </c>
      <c r="O36" s="4"/>
      <c r="P36" s="4">
        <v>3</v>
      </c>
      <c r="Q36" s="4">
        <v>1</v>
      </c>
      <c r="R36" s="4">
        <v>0</v>
      </c>
      <c r="S36" s="4">
        <v>0</v>
      </c>
      <c r="T36" s="4">
        <v>2</v>
      </c>
      <c r="U36" s="4">
        <v>0</v>
      </c>
      <c r="V36" s="4">
        <v>1</v>
      </c>
      <c r="W36" s="9">
        <f t="shared" si="18"/>
        <v>7</v>
      </c>
      <c r="X36" s="9">
        <v>53</v>
      </c>
      <c r="Y36" s="25">
        <f t="shared" si="16"/>
        <v>4.0124643799152692E-5</v>
      </c>
    </row>
    <row r="37" spans="2:25">
      <c r="B37" t="s">
        <v>35</v>
      </c>
      <c r="C37" s="9">
        <v>1189265</v>
      </c>
      <c r="E37" s="4">
        <v>7</v>
      </c>
      <c r="F37" s="4">
        <v>5</v>
      </c>
      <c r="G37" s="4">
        <v>15</v>
      </c>
      <c r="H37" s="4">
        <v>6</v>
      </c>
      <c r="I37" s="4">
        <v>7</v>
      </c>
      <c r="J37" s="4">
        <v>7</v>
      </c>
      <c r="K37" s="4">
        <v>7</v>
      </c>
      <c r="L37" s="9">
        <f t="shared" si="17"/>
        <v>54</v>
      </c>
      <c r="M37" s="9">
        <v>864</v>
      </c>
      <c r="N37" s="24">
        <f t="shared" si="13"/>
        <v>7.2649914022526524E-4</v>
      </c>
      <c r="O37" s="4"/>
      <c r="P37" s="4">
        <v>0</v>
      </c>
      <c r="Q37" s="4">
        <v>1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9">
        <f t="shared" si="18"/>
        <v>1</v>
      </c>
      <c r="X37" s="9">
        <v>15</v>
      </c>
      <c r="Y37" s="25">
        <f t="shared" si="16"/>
        <v>1.261283229557752E-5</v>
      </c>
    </row>
    <row r="38" spans="2:25">
      <c r="B38" t="s">
        <v>25</v>
      </c>
      <c r="C38" s="9">
        <v>607728</v>
      </c>
      <c r="E38" s="4">
        <v>12</v>
      </c>
      <c r="F38" s="4">
        <v>6</v>
      </c>
      <c r="G38" s="4">
        <v>12</v>
      </c>
      <c r="H38" s="4">
        <v>28</v>
      </c>
      <c r="I38" s="4">
        <v>15</v>
      </c>
      <c r="J38" s="4">
        <v>18</v>
      </c>
      <c r="K38" s="4">
        <v>10</v>
      </c>
      <c r="L38" s="9">
        <f t="shared" si="17"/>
        <v>101</v>
      </c>
      <c r="M38" s="9">
        <v>3812</v>
      </c>
      <c r="N38" s="24">
        <f t="shared" si="13"/>
        <v>6.2725429797541006E-3</v>
      </c>
      <c r="O38" s="4"/>
      <c r="P38" s="4">
        <v>3</v>
      </c>
      <c r="Q38" s="4">
        <v>0</v>
      </c>
      <c r="R38" s="4">
        <v>1</v>
      </c>
      <c r="S38" s="4">
        <v>0</v>
      </c>
      <c r="T38" s="4">
        <v>1</v>
      </c>
      <c r="U38" s="4">
        <v>2</v>
      </c>
      <c r="V38" s="4">
        <v>0</v>
      </c>
      <c r="W38" s="9">
        <f t="shared" si="18"/>
        <v>7</v>
      </c>
      <c r="X38" s="9">
        <v>92</v>
      </c>
      <c r="Y38" s="25">
        <f t="shared" si="16"/>
        <v>1.5138351367717138E-4</v>
      </c>
    </row>
    <row r="39" spans="2:25">
      <c r="B39" t="s">
        <v>36</v>
      </c>
      <c r="C39" s="9">
        <v>483530</v>
      </c>
      <c r="E39" s="4">
        <v>0</v>
      </c>
      <c r="F39" s="4">
        <v>2</v>
      </c>
      <c r="G39" s="4">
        <v>8</v>
      </c>
      <c r="H39" s="4">
        <v>5</v>
      </c>
      <c r="I39" s="4">
        <v>2</v>
      </c>
      <c r="J39" s="4">
        <v>2</v>
      </c>
      <c r="K39" s="4">
        <v>1</v>
      </c>
      <c r="L39" s="9">
        <f t="shared" si="17"/>
        <v>20</v>
      </c>
      <c r="M39" s="9">
        <v>467</v>
      </c>
      <c r="N39" s="24">
        <f t="shared" si="13"/>
        <v>9.658139102020557E-4</v>
      </c>
      <c r="O39" s="4"/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9">
        <f t="shared" si="18"/>
        <v>0</v>
      </c>
      <c r="X39" s="9">
        <v>4</v>
      </c>
      <c r="Y39" s="25">
        <f t="shared" si="16"/>
        <v>8.2724960188612908E-6</v>
      </c>
    </row>
    <row r="40" spans="2:25" s="2" customFormat="1" ht="15" thickBot="1">
      <c r="B40" s="11" t="s">
        <v>37</v>
      </c>
      <c r="C40" s="10">
        <f>SUM(C13:C39)</f>
        <v>446724372</v>
      </c>
      <c r="E40" s="10">
        <f t="shared" ref="E40" si="19">SUM(E13:E39)</f>
        <v>11465</v>
      </c>
      <c r="F40" s="10">
        <f t="shared" ref="F40" si="20">SUM(F13:F39)</f>
        <v>12184</v>
      </c>
      <c r="G40" s="10">
        <f t="shared" ref="G40" si="21">SUM(G13:G39)</f>
        <v>9103</v>
      </c>
      <c r="H40" s="10">
        <f t="shared" ref="H40" si="22">SUM(H13:H39)</f>
        <v>12628</v>
      </c>
      <c r="I40" s="10">
        <f t="shared" ref="I40" si="23">SUM(I13:I39)</f>
        <v>-15392</v>
      </c>
      <c r="J40" s="10">
        <f t="shared" ref="J40" si="24">SUM(J13:J39)</f>
        <v>8062</v>
      </c>
      <c r="K40" s="10">
        <f t="shared" ref="K40" si="25">SUM(K13:K39)</f>
        <v>7750</v>
      </c>
      <c r="L40" s="10">
        <f t="shared" ref="L40" si="26">SUM(L13:L39)</f>
        <v>45800</v>
      </c>
      <c r="M40" s="10">
        <f t="shared" ref="M40" si="27">SUM(M13:M39)</f>
        <v>1002762</v>
      </c>
      <c r="N40" s="9"/>
      <c r="O40" s="9"/>
      <c r="P40" s="10">
        <f t="shared" ref="P40" si="28">SUM(P13:P39)</f>
        <v>1251</v>
      </c>
      <c r="Q40" s="10">
        <f t="shared" ref="Q40" si="29">SUM(Q13:Q39)</f>
        <v>1614</v>
      </c>
      <c r="R40" s="10">
        <f t="shared" ref="R40" si="30">SUM(R13:R39)</f>
        <v>1687</v>
      </c>
      <c r="S40" s="10">
        <f t="shared" ref="S40" si="31">SUM(S13:S39)</f>
        <v>1947</v>
      </c>
      <c r="T40" s="10">
        <f t="shared" ref="T40" si="32">SUM(T13:T39)</f>
        <v>1451</v>
      </c>
      <c r="U40" s="10">
        <f t="shared" ref="U40" si="33">SUM(U13:U39)</f>
        <v>1287</v>
      </c>
      <c r="V40" s="10">
        <f t="shared" ref="V40" si="34">SUM(V13:V39)</f>
        <v>1296</v>
      </c>
      <c r="W40" s="10">
        <f t="shared" ref="W40" si="35">SUM(W13:W39)</f>
        <v>10533</v>
      </c>
      <c r="X40" s="10">
        <f t="shared" ref="X40" si="36">SUM(X13:X39)</f>
        <v>107076</v>
      </c>
      <c r="Y40" s="9"/>
    </row>
    <row r="41" spans="2:25" ht="15" thickTop="1">
      <c r="C41" s="9"/>
      <c r="E41" s="4"/>
      <c r="F41" s="4"/>
      <c r="G41" s="4"/>
      <c r="H41" s="4"/>
      <c r="I41" s="4"/>
      <c r="J41" s="4"/>
      <c r="K41" s="4"/>
      <c r="L41" s="9"/>
      <c r="M41" s="9"/>
      <c r="N41" s="4"/>
      <c r="O41" s="4"/>
      <c r="P41" s="4"/>
      <c r="Q41" s="4"/>
      <c r="R41" s="4"/>
      <c r="S41" s="4"/>
      <c r="T41" s="4"/>
      <c r="U41" s="4"/>
      <c r="V41" s="4"/>
      <c r="W41" s="9"/>
      <c r="X41" s="9"/>
      <c r="Y41" s="4"/>
    </row>
    <row r="42" spans="2:25">
      <c r="C42" s="9"/>
      <c r="E42" s="4"/>
      <c r="F42" s="4"/>
      <c r="G42" s="4"/>
      <c r="H42" s="4"/>
      <c r="I42" s="4"/>
      <c r="J42" s="4"/>
      <c r="K42" s="4"/>
      <c r="L42" s="9"/>
      <c r="M42" s="9"/>
      <c r="N42" s="4"/>
      <c r="O42" s="4"/>
      <c r="P42" s="4"/>
      <c r="Q42" s="4"/>
      <c r="R42" s="4"/>
      <c r="S42" s="4"/>
      <c r="T42" s="4"/>
      <c r="U42" s="4"/>
      <c r="V42" s="4"/>
      <c r="W42" s="9"/>
      <c r="X42" s="9"/>
      <c r="Y42" s="4"/>
    </row>
    <row r="43" spans="2:25">
      <c r="B43" t="s">
        <v>40</v>
      </c>
      <c r="C43" s="9">
        <v>859959</v>
      </c>
      <c r="E43" s="4">
        <v>0</v>
      </c>
      <c r="F43" s="4">
        <v>1</v>
      </c>
      <c r="G43" s="4">
        <v>0</v>
      </c>
      <c r="H43" s="4">
        <v>2</v>
      </c>
      <c r="I43" s="4">
        <v>0</v>
      </c>
      <c r="J43" s="4">
        <v>2</v>
      </c>
      <c r="K43" s="4">
        <v>1</v>
      </c>
      <c r="L43" s="9">
        <f t="shared" ref="L43:L49" si="37">SUM(E43:K43)</f>
        <v>6</v>
      </c>
      <c r="M43" s="9">
        <v>423</v>
      </c>
      <c r="N43" s="24">
        <f t="shared" ref="N43:N49" si="38">M43/C43</f>
        <v>4.9188391539596653E-4</v>
      </c>
      <c r="O43" s="4"/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9">
        <f t="shared" ref="W43:W49" si="39">SUM(P43:V43)</f>
        <v>0</v>
      </c>
      <c r="X43" s="9">
        <v>0</v>
      </c>
      <c r="Y43" s="4"/>
    </row>
    <row r="44" spans="2:25">
      <c r="B44" t="s">
        <v>41</v>
      </c>
      <c r="C44" s="9">
        <v>395700</v>
      </c>
      <c r="E44" s="4">
        <v>0</v>
      </c>
      <c r="F44" s="4">
        <v>0</v>
      </c>
      <c r="G44" s="4">
        <v>0</v>
      </c>
      <c r="H44" s="4">
        <v>0</v>
      </c>
      <c r="I44" s="4">
        <v>2</v>
      </c>
      <c r="J44" s="4">
        <v>1</v>
      </c>
      <c r="K44" s="4">
        <v>0</v>
      </c>
      <c r="L44" s="9">
        <f t="shared" si="37"/>
        <v>3</v>
      </c>
      <c r="M44" s="9">
        <v>152</v>
      </c>
      <c r="N44" s="24">
        <f t="shared" si="38"/>
        <v>3.84129390952742E-4</v>
      </c>
      <c r="O44" s="4"/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9">
        <f t="shared" si="39"/>
        <v>0</v>
      </c>
      <c r="X44" s="9">
        <v>0</v>
      </c>
      <c r="Y44" s="4"/>
    </row>
    <row r="45" spans="2:25">
      <c r="B45" t="s">
        <v>75</v>
      </c>
      <c r="C45" s="9">
        <v>376480</v>
      </c>
      <c r="E45" s="4">
        <v>0</v>
      </c>
      <c r="F45" s="4">
        <v>0</v>
      </c>
      <c r="G45" s="4">
        <v>0</v>
      </c>
      <c r="H45" s="4">
        <v>0</v>
      </c>
      <c r="I45" s="4">
        <v>3</v>
      </c>
      <c r="J45" s="4">
        <v>1</v>
      </c>
      <c r="K45" s="4">
        <v>0</v>
      </c>
      <c r="L45" s="9">
        <f>SUM(E45:K45)</f>
        <v>4</v>
      </c>
      <c r="M45" s="9">
        <v>179</v>
      </c>
      <c r="N45" s="24">
        <f>M45/C45</f>
        <v>4.7545686357841052E-4</v>
      </c>
      <c r="O45" s="4"/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9">
        <f>SUM(P45:V45)</f>
        <v>0</v>
      </c>
      <c r="X45" s="9">
        <v>14</v>
      </c>
      <c r="Y45" s="25">
        <f>X45/C45</f>
        <v>3.7186570335741606E-5</v>
      </c>
    </row>
    <row r="46" spans="2:25">
      <c r="B46" t="s">
        <v>74</v>
      </c>
      <c r="C46" s="9">
        <v>290691</v>
      </c>
      <c r="E46" s="4">
        <v>0</v>
      </c>
      <c r="F46" s="4">
        <v>0</v>
      </c>
      <c r="G46" s="4">
        <v>14</v>
      </c>
      <c r="H46" s="4">
        <v>0</v>
      </c>
      <c r="I46" s="4">
        <v>1</v>
      </c>
      <c r="J46" s="4">
        <v>2</v>
      </c>
      <c r="K46" s="4">
        <v>0</v>
      </c>
      <c r="L46" s="9">
        <f t="shared" si="37"/>
        <v>17</v>
      </c>
      <c r="M46" s="9">
        <v>128</v>
      </c>
      <c r="N46" s="24">
        <f t="shared" si="38"/>
        <v>4.4033010997932513E-4</v>
      </c>
      <c r="O46" s="4"/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9">
        <f t="shared" si="39"/>
        <v>0</v>
      </c>
      <c r="X46" s="9">
        <v>1</v>
      </c>
      <c r="Y46" s="25">
        <f t="shared" ref="Y46" si="40">X46/C46</f>
        <v>3.4400789842134776E-6</v>
      </c>
    </row>
    <row r="47" spans="2:25">
      <c r="B47" s="35" t="s">
        <v>42</v>
      </c>
      <c r="C47" s="9">
        <v>284060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9">
        <f t="shared" si="37"/>
        <v>0</v>
      </c>
      <c r="M47" s="9">
        <v>18</v>
      </c>
      <c r="N47" s="24">
        <f t="shared" si="38"/>
        <v>6.3366894318101809E-5</v>
      </c>
      <c r="O47" s="4"/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9">
        <f t="shared" si="39"/>
        <v>0</v>
      </c>
      <c r="X47" s="9">
        <v>0</v>
      </c>
      <c r="Y47" s="4"/>
    </row>
    <row r="48" spans="2:25">
      <c r="B48" t="s">
        <v>43</v>
      </c>
      <c r="C48" s="9">
        <v>277679</v>
      </c>
      <c r="E48" s="4">
        <v>0</v>
      </c>
      <c r="F48" s="4">
        <v>0</v>
      </c>
      <c r="G48" s="4">
        <v>1</v>
      </c>
      <c r="H48" s="4">
        <v>0</v>
      </c>
      <c r="I48" s="4">
        <v>0</v>
      </c>
      <c r="J48" s="4">
        <v>0</v>
      </c>
      <c r="K48" s="4">
        <v>0</v>
      </c>
      <c r="L48" s="9">
        <f t="shared" si="37"/>
        <v>1</v>
      </c>
      <c r="M48" s="9">
        <v>58</v>
      </c>
      <c r="N48" s="24">
        <f t="shared" si="38"/>
        <v>2.0887427569243623E-4</v>
      </c>
      <c r="O48" s="4"/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9">
        <f t="shared" si="39"/>
        <v>0</v>
      </c>
      <c r="X48" s="9">
        <v>0</v>
      </c>
      <c r="Y48" s="4"/>
    </row>
    <row r="49" spans="2:25">
      <c r="B49" t="s">
        <v>44</v>
      </c>
      <c r="C49" s="9">
        <v>270373</v>
      </c>
      <c r="E49" s="4">
        <v>21</v>
      </c>
      <c r="F49" s="4">
        <v>0</v>
      </c>
      <c r="G49" s="4">
        <v>59</v>
      </c>
      <c r="H49" s="4">
        <v>0</v>
      </c>
      <c r="I49" s="4">
        <v>79</v>
      </c>
      <c r="J49" s="4">
        <v>0</v>
      </c>
      <c r="K49" s="4">
        <v>0</v>
      </c>
      <c r="L49" s="9">
        <f t="shared" si="37"/>
        <v>159</v>
      </c>
      <c r="M49" s="9">
        <v>539</v>
      </c>
      <c r="N49" s="24">
        <f t="shared" si="38"/>
        <v>1.9935422545890309E-3</v>
      </c>
      <c r="O49" s="4"/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9">
        <f t="shared" si="39"/>
        <v>0</v>
      </c>
      <c r="X49" s="9">
        <v>0</v>
      </c>
      <c r="Y49" s="4"/>
    </row>
    <row r="50" spans="2:25">
      <c r="B50" s="35" t="s">
        <v>45</v>
      </c>
      <c r="C50" s="9">
        <v>11558</v>
      </c>
      <c r="E50" s="4"/>
      <c r="F50" s="4"/>
      <c r="G50" s="4"/>
      <c r="H50" s="4"/>
      <c r="I50" s="4"/>
      <c r="J50" s="4"/>
      <c r="K50" s="4"/>
      <c r="L50" s="9"/>
      <c r="M50" s="9">
        <v>0</v>
      </c>
      <c r="N50" s="4" t="s">
        <v>71</v>
      </c>
      <c r="O50" s="4"/>
      <c r="P50" s="4"/>
      <c r="Q50" s="4"/>
      <c r="R50" s="4"/>
      <c r="S50" s="4"/>
      <c r="T50" s="4"/>
      <c r="U50" s="4"/>
      <c r="V50" s="4"/>
      <c r="W50" s="9"/>
      <c r="X50" s="9">
        <v>0</v>
      </c>
      <c r="Y50" s="4" t="s">
        <v>71</v>
      </c>
    </row>
    <row r="51" spans="2:25">
      <c r="B51" s="35" t="s">
        <v>46</v>
      </c>
      <c r="C51" s="9">
        <v>6274</v>
      </c>
      <c r="E51" s="4"/>
      <c r="F51" s="4"/>
      <c r="G51" s="4"/>
      <c r="H51" s="4"/>
      <c r="I51" s="4"/>
      <c r="J51" s="4"/>
      <c r="K51" s="4"/>
      <c r="L51" s="9"/>
      <c r="M51" s="9">
        <v>1</v>
      </c>
      <c r="N51" s="24">
        <f t="shared" ref="N51:N54" si="41">M51/C51</f>
        <v>1.5938795027095951E-4</v>
      </c>
      <c r="O51" s="4"/>
      <c r="P51" s="4"/>
      <c r="Q51" s="4"/>
      <c r="R51" s="4"/>
      <c r="S51" s="4"/>
      <c r="T51" s="4"/>
      <c r="U51" s="4"/>
      <c r="V51" s="4"/>
      <c r="W51" s="9"/>
      <c r="X51" s="9">
        <v>0</v>
      </c>
      <c r="Y51" s="4"/>
    </row>
    <row r="52" spans="2:25">
      <c r="B52" t="s">
        <v>70</v>
      </c>
      <c r="C52" s="9">
        <v>37264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9">
        <f t="shared" ref="L52:L53" si="42">SUM(E52:K52)</f>
        <v>0</v>
      </c>
      <c r="M52" s="9">
        <v>38</v>
      </c>
      <c r="N52" s="24">
        <f t="shared" si="41"/>
        <v>1.0197509660798626E-3</v>
      </c>
      <c r="O52" s="4"/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9">
        <f t="shared" ref="W52" si="43">SUM(P52:V52)</f>
        <v>0</v>
      </c>
      <c r="X52" s="9">
        <v>3</v>
      </c>
      <c r="Y52" s="25">
        <f t="shared" ref="Y52:Y78" si="44">X52/C52</f>
        <v>8.0506655216831263E-5</v>
      </c>
    </row>
    <row r="53" spans="2:25">
      <c r="B53" t="s">
        <v>47</v>
      </c>
      <c r="C53" s="9">
        <v>9131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9">
        <f t="shared" si="42"/>
        <v>0</v>
      </c>
      <c r="M53" s="9">
        <v>6</v>
      </c>
      <c r="N53" s="24">
        <f t="shared" si="41"/>
        <v>6.5710217938889503E-4</v>
      </c>
      <c r="O53" s="4"/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9">
        <f t="shared" ref="W53" si="45">SUM(P53:V53)</f>
        <v>0</v>
      </c>
      <c r="X53" s="9">
        <v>0</v>
      </c>
      <c r="Y53" s="4"/>
    </row>
    <row r="54" spans="2:25" s="2" customFormat="1" ht="15" thickBot="1">
      <c r="C54" s="10">
        <f>SUM(C43:C53)</f>
        <v>2819169</v>
      </c>
      <c r="E54" s="9"/>
      <c r="F54" s="9"/>
      <c r="G54" s="9"/>
      <c r="H54" s="9"/>
      <c r="I54" s="9"/>
      <c r="J54" s="9"/>
      <c r="K54" s="9"/>
      <c r="L54" s="10">
        <f>SUM(L43:L53)</f>
        <v>190</v>
      </c>
      <c r="M54" s="10">
        <f>SUM(M43:M53)</f>
        <v>1542</v>
      </c>
      <c r="N54" s="31">
        <f t="shared" si="41"/>
        <v>5.4696969213268169E-4</v>
      </c>
      <c r="O54" s="9"/>
      <c r="P54" s="9"/>
      <c r="Q54" s="9"/>
      <c r="R54" s="9"/>
      <c r="S54" s="9"/>
      <c r="T54" s="9"/>
      <c r="U54" s="9"/>
      <c r="V54" s="9"/>
      <c r="W54" s="10">
        <f>SUM(W43:W53)</f>
        <v>0</v>
      </c>
      <c r="X54" s="10">
        <f>SUM(X43:X53)</f>
        <v>18</v>
      </c>
      <c r="Y54" s="32">
        <f t="shared" si="44"/>
        <v>6.3848602194476453E-6</v>
      </c>
    </row>
    <row r="55" spans="2:25" ht="15" thickTop="1">
      <c r="C55" s="9"/>
      <c r="E55" s="4"/>
      <c r="F55" s="4"/>
      <c r="G55" s="4"/>
      <c r="H55" s="4"/>
      <c r="I55" s="4"/>
      <c r="J55" s="4"/>
      <c r="K55" s="4"/>
      <c r="L55" s="9"/>
      <c r="M55" s="7">
        <v>43954</v>
      </c>
      <c r="N55" s="4"/>
      <c r="O55" s="4"/>
      <c r="P55" s="4"/>
      <c r="Q55" s="4"/>
      <c r="R55" s="4"/>
      <c r="S55" s="4"/>
      <c r="T55" s="4"/>
      <c r="U55" s="4"/>
      <c r="V55" s="4"/>
      <c r="W55" s="9"/>
      <c r="X55" s="7">
        <v>43954</v>
      </c>
      <c r="Y55" s="4"/>
    </row>
    <row r="56" spans="2:25" s="2" customFormat="1">
      <c r="B56" s="2" t="s">
        <v>49</v>
      </c>
      <c r="C56" s="27">
        <f>SUM(C57:C78)</f>
        <v>240992654</v>
      </c>
      <c r="E56" s="9"/>
      <c r="F56" s="9"/>
      <c r="G56" s="9"/>
      <c r="H56" s="9"/>
      <c r="I56" s="9"/>
      <c r="J56" s="9"/>
      <c r="K56" s="9"/>
      <c r="L56" s="9"/>
      <c r="M56" s="27">
        <f>SUM(M57:M78)</f>
        <v>226601</v>
      </c>
      <c r="N56" s="31">
        <f t="shared" ref="N56:N78" si="46">M56/C56</f>
        <v>9.4028177307014507E-4</v>
      </c>
      <c r="O56" s="9"/>
      <c r="P56" s="9"/>
      <c r="Q56" s="9"/>
      <c r="R56" s="9"/>
      <c r="S56" s="9"/>
      <c r="T56" s="9"/>
      <c r="U56" s="9"/>
      <c r="V56" s="9"/>
      <c r="W56" s="9"/>
      <c r="X56" s="27">
        <f>SUM(X57:X78)</f>
        <v>4325</v>
      </c>
      <c r="Y56" s="32">
        <f t="shared" si="44"/>
        <v>1.7946605127640115E-5</v>
      </c>
    </row>
    <row r="57" spans="2:25">
      <c r="B57" t="s">
        <v>50</v>
      </c>
      <c r="C57" s="9">
        <v>8516543</v>
      </c>
      <c r="E57" s="4"/>
      <c r="F57" s="4"/>
      <c r="G57" s="4"/>
      <c r="H57" s="4"/>
      <c r="I57" s="4"/>
      <c r="J57" s="4"/>
      <c r="K57" s="4"/>
      <c r="L57" s="9">
        <f t="shared" ref="L57:L78" si="47">SUM(E57:K57)</f>
        <v>0</v>
      </c>
      <c r="M57" s="9">
        <v>29905</v>
      </c>
      <c r="N57" s="24">
        <f t="shared" si="46"/>
        <v>3.5114012810127304E-3</v>
      </c>
      <c r="O57" s="4"/>
      <c r="P57" s="4"/>
      <c r="Q57" s="4"/>
      <c r="R57" s="4"/>
      <c r="S57" s="4"/>
      <c r="T57" s="4"/>
      <c r="U57" s="4"/>
      <c r="V57" s="4"/>
      <c r="W57" s="9">
        <f t="shared" ref="W57:W78" si="48">SUM(P57:V57)</f>
        <v>0</v>
      </c>
      <c r="X57" s="9">
        <v>1762</v>
      </c>
      <c r="Y57" s="25">
        <f t="shared" si="44"/>
        <v>2.0689145818907976E-4</v>
      </c>
    </row>
    <row r="58" spans="2:25">
      <c r="B58" t="s">
        <v>55</v>
      </c>
      <c r="C58" s="9">
        <v>5314336</v>
      </c>
      <c r="E58" s="4"/>
      <c r="F58" s="4"/>
      <c r="G58" s="4"/>
      <c r="H58" s="4"/>
      <c r="I58" s="4"/>
      <c r="J58" s="4"/>
      <c r="K58" s="4"/>
      <c r="L58" s="9">
        <f t="shared" si="47"/>
        <v>0</v>
      </c>
      <c r="M58" s="9">
        <v>7847</v>
      </c>
      <c r="N58" s="24">
        <f t="shared" si="46"/>
        <v>1.4765720496408205E-3</v>
      </c>
      <c r="O58" s="4"/>
      <c r="P58" s="4"/>
      <c r="Q58" s="4"/>
      <c r="R58" s="4"/>
      <c r="S58" s="4"/>
      <c r="T58" s="4"/>
      <c r="U58" s="4"/>
      <c r="V58" s="4"/>
      <c r="W58" s="9">
        <f t="shared" si="48"/>
        <v>0</v>
      </c>
      <c r="X58" s="9">
        <v>211</v>
      </c>
      <c r="Y58" s="25">
        <f t="shared" si="44"/>
        <v>3.970392538221144E-5</v>
      </c>
    </row>
    <row r="59" spans="2:25">
      <c r="B59" t="s">
        <v>62</v>
      </c>
      <c r="C59" s="9">
        <v>353574</v>
      </c>
      <c r="E59" s="4"/>
      <c r="F59" s="4"/>
      <c r="G59" s="4"/>
      <c r="H59" s="4"/>
      <c r="I59" s="4"/>
      <c r="J59" s="4"/>
      <c r="K59" s="4"/>
      <c r="L59" s="9">
        <f t="shared" si="47"/>
        <v>0</v>
      </c>
      <c r="M59" s="9">
        <v>1799</v>
      </c>
      <c r="N59" s="36">
        <f t="shared" si="46"/>
        <v>5.0880438041258687E-3</v>
      </c>
      <c r="O59" s="4"/>
      <c r="P59" s="4"/>
      <c r="Q59" s="4"/>
      <c r="R59" s="4"/>
      <c r="S59" s="4"/>
      <c r="T59" s="4"/>
      <c r="U59" s="4"/>
      <c r="V59" s="4"/>
      <c r="W59" s="9">
        <f t="shared" si="48"/>
        <v>0</v>
      </c>
      <c r="X59" s="9">
        <v>10</v>
      </c>
      <c r="Y59" s="25">
        <f t="shared" si="44"/>
        <v>2.828262259102762E-5</v>
      </c>
    </row>
    <row r="60" spans="2:25">
      <c r="B60" t="s">
        <v>78</v>
      </c>
      <c r="C60" s="9">
        <v>48497</v>
      </c>
      <c r="E60" s="4"/>
      <c r="F60" s="4"/>
      <c r="G60" s="4"/>
      <c r="H60" s="4"/>
      <c r="I60" s="4"/>
      <c r="J60" s="4"/>
      <c r="K60" s="4"/>
      <c r="L60" s="9">
        <f t="shared" ref="L60" si="49">SUM(E60:K60)</f>
        <v>0</v>
      </c>
      <c r="M60" s="9">
        <v>187</v>
      </c>
      <c r="N60" s="36">
        <f t="shared" ref="N60" si="50">M60/C60</f>
        <v>3.8559086129038912E-3</v>
      </c>
      <c r="O60" s="4"/>
      <c r="P60" s="4"/>
      <c r="Q60" s="4"/>
      <c r="R60" s="4"/>
      <c r="S60" s="4"/>
      <c r="T60" s="4"/>
      <c r="U60" s="4"/>
      <c r="V60" s="4"/>
      <c r="W60" s="9">
        <f t="shared" ref="W60" si="51">SUM(P60:V60)</f>
        <v>0</v>
      </c>
      <c r="X60" s="9">
        <v>0</v>
      </c>
      <c r="Y60" s="25">
        <f t="shared" si="44"/>
        <v>0</v>
      </c>
    </row>
    <row r="61" spans="2:25">
      <c r="B61" t="s">
        <v>65</v>
      </c>
      <c r="C61" s="9">
        <v>77006</v>
      </c>
      <c r="E61" s="4"/>
      <c r="F61" s="4"/>
      <c r="G61" s="4"/>
      <c r="H61" s="4"/>
      <c r="I61" s="4"/>
      <c r="J61" s="4"/>
      <c r="K61" s="4"/>
      <c r="L61" s="9">
        <f t="shared" si="47"/>
        <v>0</v>
      </c>
      <c r="M61" s="9">
        <v>748</v>
      </c>
      <c r="N61" s="36">
        <f t="shared" si="46"/>
        <v>9.7135288159364199E-3</v>
      </c>
      <c r="O61" s="4"/>
      <c r="P61" s="4"/>
      <c r="Q61" s="4"/>
      <c r="R61" s="4"/>
      <c r="S61" s="4"/>
      <c r="T61" s="4"/>
      <c r="U61" s="4"/>
      <c r="V61" s="4"/>
      <c r="W61" s="9">
        <f t="shared" si="48"/>
        <v>0</v>
      </c>
      <c r="X61" s="9">
        <v>45</v>
      </c>
      <c r="Y61" s="25">
        <f t="shared" si="44"/>
        <v>5.8437004908708408E-4</v>
      </c>
    </row>
    <row r="62" spans="2:25">
      <c r="B62" t="s">
        <v>66</v>
      </c>
      <c r="C62" s="9">
        <v>33785</v>
      </c>
      <c r="E62" s="4"/>
      <c r="F62" s="4"/>
      <c r="G62" s="4"/>
      <c r="H62" s="4"/>
      <c r="I62" s="4"/>
      <c r="J62" s="4"/>
      <c r="K62" s="4"/>
      <c r="L62" s="9">
        <f t="shared" si="47"/>
        <v>0</v>
      </c>
      <c r="M62" s="9">
        <v>582</v>
      </c>
      <c r="N62" s="36">
        <f t="shared" si="46"/>
        <v>1.7226579843125648E-2</v>
      </c>
      <c r="O62" s="4"/>
      <c r="P62" s="4"/>
      <c r="Q62" s="4"/>
      <c r="R62" s="4"/>
      <c r="S62" s="4"/>
      <c r="T62" s="4"/>
      <c r="U62" s="4"/>
      <c r="V62" s="4"/>
      <c r="W62" s="9">
        <f t="shared" si="48"/>
        <v>0</v>
      </c>
      <c r="X62" s="9">
        <v>41</v>
      </c>
      <c r="Y62" s="25">
        <f t="shared" si="44"/>
        <v>1.213556311972769E-3</v>
      </c>
    </row>
    <row r="63" spans="2:25">
      <c r="B63" t="s">
        <v>67</v>
      </c>
      <c r="C63" s="9">
        <v>33718</v>
      </c>
      <c r="E63" s="4"/>
      <c r="F63" s="4"/>
      <c r="G63" s="4"/>
      <c r="H63" s="4"/>
      <c r="I63" s="4"/>
      <c r="J63" s="4"/>
      <c r="K63" s="4"/>
      <c r="L63" s="9">
        <f t="shared" si="47"/>
        <v>0</v>
      </c>
      <c r="M63" s="9">
        <v>144</v>
      </c>
      <c r="N63" s="36">
        <f t="shared" si="46"/>
        <v>4.2707159380746193E-3</v>
      </c>
      <c r="O63" s="4"/>
      <c r="P63" s="4"/>
      <c r="Q63" s="4"/>
      <c r="R63" s="4"/>
      <c r="S63" s="4"/>
      <c r="T63" s="4"/>
      <c r="U63" s="4"/>
      <c r="V63" s="4"/>
      <c r="W63" s="9">
        <f t="shared" si="48"/>
        <v>0</v>
      </c>
      <c r="X63" s="9">
        <v>0</v>
      </c>
      <c r="Y63" s="25">
        <f t="shared" si="44"/>
        <v>0</v>
      </c>
    </row>
    <row r="64" spans="2:25">
      <c r="B64" t="s">
        <v>68</v>
      </c>
      <c r="C64" s="9">
        <v>38682</v>
      </c>
      <c r="E64" s="4"/>
      <c r="F64" s="4"/>
      <c r="G64" s="4"/>
      <c r="H64" s="4"/>
      <c r="I64" s="4"/>
      <c r="J64" s="4"/>
      <c r="K64" s="4"/>
      <c r="L64" s="9">
        <f t="shared" si="47"/>
        <v>0</v>
      </c>
      <c r="M64" s="9">
        <v>95</v>
      </c>
      <c r="N64" s="24">
        <f t="shared" si="46"/>
        <v>2.4559226513623908E-3</v>
      </c>
      <c r="O64" s="4"/>
      <c r="P64" s="4"/>
      <c r="Q64" s="4"/>
      <c r="R64" s="4"/>
      <c r="S64" s="4"/>
      <c r="T64" s="4"/>
      <c r="U64" s="4"/>
      <c r="V64" s="4"/>
      <c r="W64" s="9">
        <f t="shared" si="48"/>
        <v>0</v>
      </c>
      <c r="X64" s="9">
        <v>4</v>
      </c>
      <c r="Y64" s="25">
        <f t="shared" si="44"/>
        <v>1.0340726953104803E-4</v>
      </c>
    </row>
    <row r="65" spans="2:25">
      <c r="B65" t="s">
        <v>69</v>
      </c>
      <c r="C65" s="9">
        <v>37910</v>
      </c>
      <c r="E65" s="4"/>
      <c r="F65" s="4"/>
      <c r="G65" s="4"/>
      <c r="H65" s="4"/>
      <c r="I65" s="4"/>
      <c r="J65" s="4"/>
      <c r="K65" s="4"/>
      <c r="L65" s="9">
        <f t="shared" si="47"/>
        <v>0</v>
      </c>
      <c r="M65" s="9">
        <v>82</v>
      </c>
      <c r="N65" s="24">
        <f t="shared" si="46"/>
        <v>2.1630176734370879E-3</v>
      </c>
      <c r="O65" s="4"/>
      <c r="P65" s="4"/>
      <c r="Q65" s="4"/>
      <c r="R65" s="4"/>
      <c r="S65" s="4"/>
      <c r="T65" s="4"/>
      <c r="U65" s="4"/>
      <c r="V65" s="4"/>
      <c r="W65" s="9">
        <f t="shared" si="48"/>
        <v>0</v>
      </c>
      <c r="X65" s="9">
        <v>1</v>
      </c>
      <c r="Y65" s="25">
        <f t="shared" si="44"/>
        <v>2.6378264310208388E-5</v>
      </c>
    </row>
    <row r="66" spans="2:25">
      <c r="B66" t="s">
        <v>72</v>
      </c>
      <c r="C66" s="9">
        <v>1000</v>
      </c>
      <c r="E66" s="4"/>
      <c r="F66" s="4"/>
      <c r="G66" s="4"/>
      <c r="H66" s="4"/>
      <c r="I66" s="4"/>
      <c r="J66" s="4"/>
      <c r="K66" s="4"/>
      <c r="L66" s="9">
        <f t="shared" si="47"/>
        <v>0</v>
      </c>
      <c r="M66" s="9">
        <v>11</v>
      </c>
      <c r="N66" s="24">
        <f t="shared" si="46"/>
        <v>1.0999999999999999E-2</v>
      </c>
      <c r="O66" s="4"/>
      <c r="P66" s="4"/>
      <c r="Q66" s="4"/>
      <c r="R66" s="4"/>
      <c r="S66" s="4"/>
      <c r="T66" s="4"/>
      <c r="U66" s="4"/>
      <c r="V66" s="4"/>
      <c r="W66" s="9">
        <f t="shared" si="48"/>
        <v>0</v>
      </c>
      <c r="X66" s="9">
        <v>0</v>
      </c>
      <c r="Y66" s="25">
        <f t="shared" si="44"/>
        <v>0</v>
      </c>
    </row>
    <row r="67" spans="2:25">
      <c r="B67" t="s">
        <v>51</v>
      </c>
      <c r="C67" s="9">
        <v>44622516</v>
      </c>
      <c r="E67" s="4">
        <v>492</v>
      </c>
      <c r="F67" s="4">
        <v>392</v>
      </c>
      <c r="G67" s="4">
        <v>401</v>
      </c>
      <c r="H67" s="4">
        <v>456</v>
      </c>
      <c r="I67" s="4">
        <v>540</v>
      </c>
      <c r="J67" s="4">
        <v>455</v>
      </c>
      <c r="K67" s="4">
        <v>550</v>
      </c>
      <c r="L67" s="9">
        <f t="shared" si="47"/>
        <v>3286</v>
      </c>
      <c r="M67" s="9">
        <v>11913</v>
      </c>
      <c r="N67" s="24">
        <f t="shared" si="46"/>
        <v>2.6697284393376654E-4</v>
      </c>
      <c r="O67" s="4"/>
      <c r="P67" s="4">
        <v>8</v>
      </c>
      <c r="Q67" s="4">
        <v>11</v>
      </c>
      <c r="R67" s="4">
        <v>19</v>
      </c>
      <c r="S67" s="4">
        <v>11</v>
      </c>
      <c r="T67" s="4">
        <v>11</v>
      </c>
      <c r="U67" s="4">
        <v>11</v>
      </c>
      <c r="V67" s="4">
        <v>7</v>
      </c>
      <c r="W67" s="9">
        <f t="shared" si="48"/>
        <v>78</v>
      </c>
      <c r="X67" s="9">
        <v>288</v>
      </c>
      <c r="Y67" s="25">
        <f t="shared" si="44"/>
        <v>6.4541407750293598E-6</v>
      </c>
    </row>
    <row r="68" spans="2:25">
      <c r="B68" t="s">
        <v>52</v>
      </c>
      <c r="C68" s="9">
        <v>144478050</v>
      </c>
      <c r="E68" s="4">
        <v>6361</v>
      </c>
      <c r="F68" s="4">
        <v>6198</v>
      </c>
      <c r="G68" s="4">
        <v>6411</v>
      </c>
      <c r="H68" s="4">
        <v>5841</v>
      </c>
      <c r="I68" s="4">
        <v>7090</v>
      </c>
      <c r="J68" s="4">
        <v>7933</v>
      </c>
      <c r="K68" s="4">
        <v>9623</v>
      </c>
      <c r="L68" s="9">
        <f t="shared" si="47"/>
        <v>49457</v>
      </c>
      <c r="M68" s="9">
        <v>134687</v>
      </c>
      <c r="N68" s="24">
        <f t="shared" si="46"/>
        <v>9.3223157427719985E-4</v>
      </c>
      <c r="O68" s="4"/>
      <c r="P68" s="4">
        <v>66</v>
      </c>
      <c r="Q68" s="4">
        <v>47</v>
      </c>
      <c r="R68" s="4">
        <v>73</v>
      </c>
      <c r="S68" s="4">
        <v>105</v>
      </c>
      <c r="T68" s="4">
        <v>101</v>
      </c>
      <c r="U68" s="4">
        <v>96</v>
      </c>
      <c r="V68" s="4">
        <v>53</v>
      </c>
      <c r="W68" s="9">
        <f t="shared" si="48"/>
        <v>541</v>
      </c>
      <c r="X68" s="9">
        <v>1280</v>
      </c>
      <c r="Y68" s="25">
        <f t="shared" si="44"/>
        <v>8.8594772700766662E-6</v>
      </c>
    </row>
    <row r="69" spans="2:25">
      <c r="B69" t="s">
        <v>56</v>
      </c>
      <c r="C69" s="9">
        <v>9485386</v>
      </c>
      <c r="E69" s="4"/>
      <c r="F69" s="4"/>
      <c r="G69" s="4"/>
      <c r="H69" s="4"/>
      <c r="I69" s="4"/>
      <c r="J69" s="4"/>
      <c r="K69" s="4"/>
      <c r="L69" s="9">
        <f t="shared" si="47"/>
        <v>0</v>
      </c>
      <c r="M69" s="9">
        <v>16705</v>
      </c>
      <c r="N69" s="24">
        <f t="shared" si="46"/>
        <v>1.7611302270671958E-3</v>
      </c>
      <c r="O69" s="4"/>
      <c r="P69" s="4"/>
      <c r="Q69" s="4"/>
      <c r="R69" s="4"/>
      <c r="S69" s="4"/>
      <c r="T69" s="4"/>
      <c r="U69" s="4"/>
      <c r="V69" s="4"/>
      <c r="W69" s="9">
        <f t="shared" si="48"/>
        <v>0</v>
      </c>
      <c r="X69" s="9">
        <v>99</v>
      </c>
      <c r="Y69" s="25">
        <f t="shared" si="44"/>
        <v>1.0437108199919329E-5</v>
      </c>
    </row>
    <row r="70" spans="2:25">
      <c r="B70" t="s">
        <v>58</v>
      </c>
      <c r="C70" s="9">
        <v>3545883</v>
      </c>
      <c r="E70" s="4"/>
      <c r="F70" s="4"/>
      <c r="G70" s="4"/>
      <c r="H70" s="4"/>
      <c r="I70" s="4"/>
      <c r="J70" s="4"/>
      <c r="K70" s="4"/>
      <c r="L70" s="9">
        <f t="shared" si="47"/>
        <v>0</v>
      </c>
      <c r="M70" s="9">
        <v>4121</v>
      </c>
      <c r="N70" s="24">
        <f t="shared" si="46"/>
        <v>1.1621928867929371E-3</v>
      </c>
      <c r="O70" s="4"/>
      <c r="P70" s="4"/>
      <c r="Q70" s="4"/>
      <c r="R70" s="4"/>
      <c r="S70" s="4"/>
      <c r="T70" s="4"/>
      <c r="U70" s="4"/>
      <c r="V70" s="4"/>
      <c r="W70" s="9">
        <f t="shared" si="48"/>
        <v>0</v>
      </c>
      <c r="X70" s="9">
        <v>125</v>
      </c>
      <c r="Y70" s="25">
        <f t="shared" si="44"/>
        <v>3.5252150169647449E-5</v>
      </c>
    </row>
    <row r="71" spans="2:25">
      <c r="B71" t="s">
        <v>53</v>
      </c>
      <c r="C71" s="9">
        <v>6982084</v>
      </c>
      <c r="E71" s="4"/>
      <c r="F71" s="4"/>
      <c r="G71" s="4"/>
      <c r="H71" s="4"/>
      <c r="I71" s="4"/>
      <c r="J71" s="4"/>
      <c r="K71" s="4"/>
      <c r="L71" s="9">
        <f t="shared" si="47"/>
        <v>0</v>
      </c>
      <c r="M71" s="9">
        <v>9464</v>
      </c>
      <c r="N71" s="24">
        <f t="shared" si="46"/>
        <v>1.3554692266664222E-3</v>
      </c>
      <c r="O71" s="4"/>
      <c r="P71" s="4"/>
      <c r="Q71" s="4"/>
      <c r="R71" s="4"/>
      <c r="S71" s="4"/>
      <c r="T71" s="4"/>
      <c r="U71" s="4"/>
      <c r="V71" s="4"/>
      <c r="W71" s="9">
        <f t="shared" si="48"/>
        <v>0</v>
      </c>
      <c r="X71" s="9">
        <v>193</v>
      </c>
      <c r="Y71" s="25">
        <f t="shared" si="44"/>
        <v>2.7642176748374841E-5</v>
      </c>
    </row>
    <row r="72" spans="2:25">
      <c r="B72" t="s">
        <v>61</v>
      </c>
      <c r="C72" s="9">
        <v>3323929</v>
      </c>
      <c r="E72" s="4"/>
      <c r="F72" s="4"/>
      <c r="G72" s="4"/>
      <c r="H72" s="4"/>
      <c r="I72" s="4"/>
      <c r="J72" s="4"/>
      <c r="K72" s="4"/>
      <c r="L72" s="9">
        <f t="shared" si="47"/>
        <v>0</v>
      </c>
      <c r="M72" s="9">
        <v>1857</v>
      </c>
      <c r="N72" s="24">
        <f t="shared" si="46"/>
        <v>5.5867619314371633E-4</v>
      </c>
      <c r="O72" s="4"/>
      <c r="P72" s="4"/>
      <c r="Q72" s="4"/>
      <c r="R72" s="4"/>
      <c r="S72" s="4"/>
      <c r="T72" s="4"/>
      <c r="U72" s="4"/>
      <c r="V72" s="4"/>
      <c r="W72" s="9">
        <f t="shared" si="48"/>
        <v>0</v>
      </c>
      <c r="X72" s="9">
        <v>77</v>
      </c>
      <c r="Y72" s="25">
        <f t="shared" si="44"/>
        <v>2.3165356420067938E-5</v>
      </c>
    </row>
    <row r="73" spans="2:25">
      <c r="B73" t="s">
        <v>63</v>
      </c>
      <c r="C73" s="9">
        <v>2082958</v>
      </c>
      <c r="E73" s="4"/>
      <c r="F73" s="4"/>
      <c r="G73" s="4"/>
      <c r="H73" s="4"/>
      <c r="I73" s="4"/>
      <c r="J73" s="4"/>
      <c r="K73" s="4"/>
      <c r="L73" s="9">
        <f t="shared" si="47"/>
        <v>0</v>
      </c>
      <c r="M73" s="9">
        <v>1511</v>
      </c>
      <c r="N73" s="24">
        <f t="shared" si="46"/>
        <v>7.2541068998990853E-4</v>
      </c>
      <c r="O73" s="4"/>
      <c r="P73" s="4"/>
      <c r="Q73" s="4"/>
      <c r="R73" s="4"/>
      <c r="S73" s="4"/>
      <c r="T73" s="4"/>
      <c r="U73" s="4"/>
      <c r="V73" s="4"/>
      <c r="W73" s="9">
        <f t="shared" si="48"/>
        <v>0</v>
      </c>
      <c r="X73" s="9">
        <v>84</v>
      </c>
      <c r="Y73" s="25">
        <f t="shared" si="44"/>
        <v>4.0327265360127279E-5</v>
      </c>
    </row>
    <row r="74" spans="2:25">
      <c r="B74" t="s">
        <v>54</v>
      </c>
      <c r="C74" s="9">
        <v>622345</v>
      </c>
      <c r="E74" s="4"/>
      <c r="F74" s="4"/>
      <c r="G74" s="4"/>
      <c r="H74" s="4"/>
      <c r="I74" s="4"/>
      <c r="J74" s="4"/>
      <c r="K74" s="4"/>
      <c r="L74" s="9">
        <f t="shared" si="47"/>
        <v>0</v>
      </c>
      <c r="M74" s="9">
        <v>322</v>
      </c>
      <c r="N74" s="24">
        <f t="shared" si="46"/>
        <v>5.1739790630598778E-4</v>
      </c>
      <c r="O74" s="4"/>
      <c r="P74" s="4"/>
      <c r="Q74" s="4"/>
      <c r="R74" s="4"/>
      <c r="S74" s="4"/>
      <c r="T74" s="4"/>
      <c r="U74" s="4"/>
      <c r="V74" s="4"/>
      <c r="W74" s="9">
        <f t="shared" si="48"/>
        <v>0</v>
      </c>
      <c r="X74" s="9">
        <v>8</v>
      </c>
      <c r="Y74" s="25">
        <f t="shared" si="44"/>
        <v>1.2854606367850629E-5</v>
      </c>
    </row>
    <row r="75" spans="2:25">
      <c r="B75" t="s">
        <v>64</v>
      </c>
      <c r="C75" s="9">
        <v>1845300</v>
      </c>
      <c r="E75" s="4"/>
      <c r="F75" s="4"/>
      <c r="G75" s="4"/>
      <c r="H75" s="4"/>
      <c r="I75" s="4"/>
      <c r="J75" s="4"/>
      <c r="K75" s="4"/>
      <c r="L75" s="9">
        <f t="shared" si="47"/>
        <v>0</v>
      </c>
      <c r="M75" s="9">
        <v>851</v>
      </c>
      <c r="N75" s="24">
        <f t="shared" si="46"/>
        <v>4.6117162520999296E-4</v>
      </c>
      <c r="O75" s="4"/>
      <c r="P75" s="4"/>
      <c r="Q75" s="4"/>
      <c r="R75" s="4"/>
      <c r="S75" s="4"/>
      <c r="T75" s="4"/>
      <c r="U75" s="4"/>
      <c r="V75" s="4"/>
      <c r="W75" s="9">
        <f t="shared" si="48"/>
        <v>0</v>
      </c>
      <c r="X75" s="9">
        <v>22</v>
      </c>
      <c r="Y75" s="25">
        <f t="shared" si="44"/>
        <v>1.1922180675228961E-5</v>
      </c>
    </row>
    <row r="76" spans="2:25">
      <c r="B76" t="s">
        <v>57</v>
      </c>
      <c r="C76" s="9">
        <v>2866376</v>
      </c>
      <c r="E76" s="4"/>
      <c r="F76" s="4"/>
      <c r="G76" s="4"/>
      <c r="H76" s="4"/>
      <c r="I76" s="4"/>
      <c r="J76" s="4"/>
      <c r="K76" s="4"/>
      <c r="L76" s="9">
        <f t="shared" si="47"/>
        <v>0</v>
      </c>
      <c r="M76" s="9">
        <v>795</v>
      </c>
      <c r="N76" s="24">
        <f t="shared" si="46"/>
        <v>2.7735370377089398E-4</v>
      </c>
      <c r="O76" s="4"/>
      <c r="P76" s="4"/>
      <c r="Q76" s="4"/>
      <c r="R76" s="4"/>
      <c r="S76" s="4"/>
      <c r="T76" s="4"/>
      <c r="U76" s="4"/>
      <c r="V76" s="4"/>
      <c r="W76" s="9">
        <f t="shared" si="48"/>
        <v>0</v>
      </c>
      <c r="X76" s="9">
        <v>31</v>
      </c>
      <c r="Y76" s="25">
        <f t="shared" si="44"/>
        <v>1.0815050084148067E-5</v>
      </c>
    </row>
    <row r="77" spans="2:25">
      <c r="B77" t="s">
        <v>59</v>
      </c>
      <c r="C77" s="9">
        <v>2951776</v>
      </c>
      <c r="E77" s="4"/>
      <c r="F77" s="4"/>
      <c r="G77" s="4"/>
      <c r="H77" s="4"/>
      <c r="I77" s="4"/>
      <c r="J77" s="4"/>
      <c r="K77" s="4"/>
      <c r="L77" s="9">
        <f t="shared" si="47"/>
        <v>0</v>
      </c>
      <c r="M77" s="9">
        <v>2386</v>
      </c>
      <c r="N77" s="24">
        <f t="shared" si="46"/>
        <v>8.0832691911581368E-4</v>
      </c>
      <c r="O77" s="4"/>
      <c r="P77" s="4"/>
      <c r="Q77" s="4"/>
      <c r="R77" s="4"/>
      <c r="S77" s="4"/>
      <c r="T77" s="4"/>
      <c r="U77" s="4"/>
      <c r="V77" s="4"/>
      <c r="W77" s="9">
        <f t="shared" si="48"/>
        <v>0</v>
      </c>
      <c r="X77" s="9">
        <v>35</v>
      </c>
      <c r="Y77" s="25">
        <f t="shared" si="44"/>
        <v>1.1857268302201792E-5</v>
      </c>
    </row>
    <row r="78" spans="2:25">
      <c r="B78" t="s">
        <v>60</v>
      </c>
      <c r="C78" s="9">
        <v>3731000</v>
      </c>
      <c r="E78" s="4"/>
      <c r="F78" s="4"/>
      <c r="G78" s="4"/>
      <c r="H78" s="4"/>
      <c r="I78" s="4"/>
      <c r="J78" s="4"/>
      <c r="K78" s="4"/>
      <c r="L78" s="9">
        <f t="shared" si="47"/>
        <v>0</v>
      </c>
      <c r="M78" s="9">
        <v>589</v>
      </c>
      <c r="N78" s="24">
        <f t="shared" si="46"/>
        <v>1.5786652372018226E-4</v>
      </c>
      <c r="O78" s="4"/>
      <c r="P78" s="4"/>
      <c r="Q78" s="4"/>
      <c r="R78" s="4"/>
      <c r="S78" s="4"/>
      <c r="T78" s="4"/>
      <c r="U78" s="4"/>
      <c r="V78" s="4"/>
      <c r="W78" s="9">
        <f t="shared" si="48"/>
        <v>0</v>
      </c>
      <c r="X78" s="9">
        <v>9</v>
      </c>
      <c r="Y78" s="25">
        <f t="shared" si="44"/>
        <v>2.4122219244170463E-6</v>
      </c>
    </row>
    <row r="79" spans="2:25">
      <c r="C79" s="9"/>
      <c r="E79" s="4"/>
      <c r="F79" s="4"/>
      <c r="G79" s="4"/>
      <c r="H79" s="4"/>
      <c r="I79" s="4"/>
      <c r="J79" s="4"/>
      <c r="K79" s="4"/>
      <c r="L79" s="9"/>
      <c r="M79" s="9"/>
      <c r="N79" s="4"/>
      <c r="O79" s="4"/>
      <c r="P79" s="4"/>
      <c r="Q79" s="4"/>
      <c r="R79" s="4"/>
      <c r="S79" s="4"/>
      <c r="T79" s="4"/>
      <c r="U79" s="4"/>
      <c r="V79" s="4"/>
      <c r="W79" s="9"/>
      <c r="X79" s="9"/>
      <c r="Y79" s="4"/>
    </row>
    <row r="80" spans="2:25" s="2" customFormat="1" ht="15" thickBot="1">
      <c r="B80" s="3" t="s">
        <v>76</v>
      </c>
      <c r="C80" s="28">
        <f>C56+C12+C9</f>
        <v>754206017</v>
      </c>
      <c r="G80" s="9"/>
      <c r="H80" s="9"/>
      <c r="I80" s="9"/>
      <c r="J80" s="9"/>
      <c r="K80" s="9"/>
      <c r="L80" s="9"/>
      <c r="M80" s="28">
        <f>M56+M12+M9</f>
        <v>1412719</v>
      </c>
      <c r="N80" s="24">
        <f>M80/C80</f>
        <v>1.8731208292654075E-3</v>
      </c>
      <c r="O80" s="9"/>
      <c r="P80" s="9"/>
      <c r="Q80" s="9"/>
      <c r="R80" s="9"/>
      <c r="S80" s="9"/>
      <c r="T80" s="9"/>
      <c r="U80" s="9"/>
      <c r="V80" s="9"/>
      <c r="W80" s="9"/>
      <c r="X80" s="28">
        <f>X56+X12+X9</f>
        <v>139606</v>
      </c>
      <c r="Y80" s="25">
        <f>X80/C80</f>
        <v>1.85103269999502E-4</v>
      </c>
    </row>
    <row r="81" spans="3:25">
      <c r="C81" s="9"/>
      <c r="G81" s="4"/>
      <c r="H81" s="4"/>
      <c r="I81" s="4"/>
      <c r="J81" s="4"/>
      <c r="K81" s="4"/>
      <c r="L81" s="9"/>
      <c r="M81" s="9"/>
      <c r="N81" s="4"/>
      <c r="O81" s="4"/>
      <c r="P81" s="4"/>
      <c r="Q81" s="4"/>
      <c r="R81" s="4"/>
      <c r="S81" s="4"/>
      <c r="T81" s="4"/>
      <c r="U81" s="4"/>
      <c r="V81" s="4"/>
      <c r="W81" s="9"/>
      <c r="X81" s="9"/>
      <c r="Y81" s="4"/>
    </row>
    <row r="82" spans="3:25">
      <c r="C82" s="9"/>
      <c r="G82" s="4"/>
      <c r="H82" s="4"/>
      <c r="I82" s="4"/>
      <c r="J82" s="4"/>
      <c r="K82" s="4"/>
      <c r="L82" s="9"/>
      <c r="M82" s="9"/>
      <c r="N82" s="4"/>
      <c r="O82" s="4"/>
      <c r="P82" s="4"/>
      <c r="Q82" s="4"/>
      <c r="R82" s="4"/>
      <c r="S82" s="4"/>
      <c r="T82" s="4"/>
      <c r="U82" s="4"/>
      <c r="V82" s="4"/>
      <c r="W82" s="9"/>
      <c r="X82" s="9"/>
      <c r="Y82" s="4"/>
    </row>
    <row r="83" spans="3:25">
      <c r="C83" s="9"/>
      <c r="G83" s="4"/>
      <c r="H83" s="4"/>
      <c r="I83" s="4"/>
      <c r="J83" s="4"/>
      <c r="K83" s="4"/>
      <c r="L83" s="9"/>
      <c r="M83" s="9"/>
      <c r="N83" s="4"/>
      <c r="O83" s="4"/>
      <c r="P83" s="4"/>
      <c r="Q83" s="4"/>
      <c r="R83" s="4"/>
      <c r="S83" s="4"/>
      <c r="T83" s="4"/>
      <c r="U83" s="4"/>
      <c r="V83" s="4"/>
      <c r="W83" s="9"/>
      <c r="X83" s="9"/>
      <c r="Y83" s="4"/>
    </row>
    <row r="84" spans="3:25">
      <c r="C84" s="9"/>
      <c r="G84" s="4"/>
      <c r="H84" s="4"/>
      <c r="I84" s="4"/>
      <c r="J84" s="4"/>
      <c r="K84" s="4"/>
      <c r="L84" s="9"/>
      <c r="M84" s="9"/>
      <c r="N84" s="4"/>
      <c r="O84" s="4"/>
      <c r="P84" s="4"/>
      <c r="Q84" s="4"/>
      <c r="R84" s="4"/>
      <c r="S84" s="4"/>
      <c r="T84" s="4"/>
      <c r="U84" s="4"/>
      <c r="V84" s="4"/>
      <c r="W84" s="9"/>
      <c r="X84" s="9"/>
      <c r="Y84" s="4"/>
    </row>
    <row r="85" spans="3:25">
      <c r="C85" s="9"/>
      <c r="G85" s="4"/>
      <c r="H85" s="4"/>
      <c r="I85" s="4"/>
      <c r="J85" s="4"/>
      <c r="K85" s="4"/>
      <c r="L85" s="9"/>
      <c r="M85" s="9"/>
      <c r="N85" s="4"/>
      <c r="O85" s="4"/>
      <c r="P85" s="4"/>
      <c r="Q85" s="4"/>
      <c r="R85" s="4"/>
      <c r="S85" s="4"/>
      <c r="T85" s="4"/>
      <c r="U85" s="4"/>
      <c r="V85" s="4"/>
      <c r="W85" s="9"/>
      <c r="X85" s="9"/>
      <c r="Y85" s="4"/>
    </row>
    <row r="86" spans="3:25">
      <c r="C86" s="9"/>
      <c r="G86" s="4"/>
      <c r="H86" s="4"/>
      <c r="I86" s="4"/>
      <c r="J86" s="4"/>
      <c r="K86" s="4"/>
      <c r="L86" s="9"/>
      <c r="M86" s="9"/>
      <c r="N86" s="4"/>
      <c r="O86" s="4"/>
      <c r="P86" s="4"/>
      <c r="Q86" s="4"/>
      <c r="R86" s="4"/>
      <c r="S86" s="4"/>
      <c r="T86" s="4"/>
      <c r="U86" s="4"/>
      <c r="V86" s="4"/>
      <c r="W86" s="9"/>
      <c r="X86" s="9"/>
      <c r="Y86" s="4"/>
    </row>
    <row r="87" spans="3:25">
      <c r="C87" s="9"/>
      <c r="G87" s="4"/>
      <c r="H87" s="4"/>
      <c r="I87" s="4"/>
      <c r="J87" s="4"/>
      <c r="K87" s="4"/>
      <c r="L87" s="9"/>
      <c r="M87" s="9"/>
      <c r="N87" s="4"/>
      <c r="O87" s="4"/>
      <c r="P87" s="4"/>
      <c r="Q87" s="4"/>
      <c r="R87" s="4"/>
      <c r="S87" s="4"/>
      <c r="T87" s="4"/>
      <c r="U87" s="4"/>
      <c r="V87" s="4"/>
      <c r="W87" s="9"/>
      <c r="X87" s="9"/>
      <c r="Y87" s="4"/>
    </row>
    <row r="88" spans="3:25">
      <c r="C88" s="9"/>
      <c r="G88" s="4"/>
      <c r="H88" s="4"/>
      <c r="I88" s="4"/>
      <c r="J88" s="4"/>
      <c r="K88" s="4"/>
      <c r="L88" s="9"/>
      <c r="M88" s="9"/>
      <c r="N88" s="4"/>
      <c r="O88" s="4"/>
      <c r="P88" s="4"/>
      <c r="Q88" s="4"/>
      <c r="R88" s="4"/>
      <c r="S88" s="4"/>
      <c r="T88" s="4"/>
      <c r="U88" s="4"/>
      <c r="V88" s="4"/>
      <c r="W88" s="9"/>
      <c r="X88" s="9"/>
      <c r="Y88" s="4"/>
    </row>
    <row r="89" spans="3:25">
      <c r="C89" s="9"/>
      <c r="G89" s="4"/>
      <c r="H89" s="4"/>
      <c r="I89" s="4"/>
      <c r="J89" s="4"/>
      <c r="K89" s="4"/>
      <c r="L89" s="9"/>
      <c r="M89" s="9"/>
      <c r="N89" s="4"/>
      <c r="O89" s="4"/>
      <c r="P89" s="4"/>
      <c r="Q89" s="4"/>
      <c r="R89" s="4"/>
      <c r="S89" s="4"/>
      <c r="T89" s="4"/>
      <c r="U89" s="4"/>
      <c r="V89" s="4"/>
      <c r="W89" s="9"/>
      <c r="X89" s="9"/>
      <c r="Y89" s="4"/>
    </row>
    <row r="90" spans="3:25">
      <c r="C90" s="9"/>
      <c r="G90" s="4"/>
      <c r="H90" s="4"/>
      <c r="I90" s="4"/>
      <c r="J90" s="4"/>
      <c r="K90" s="4"/>
      <c r="L90" s="9"/>
      <c r="M90" s="9"/>
      <c r="N90" s="4"/>
      <c r="O90" s="4"/>
      <c r="P90" s="4"/>
      <c r="Q90" s="4"/>
      <c r="R90" s="4"/>
      <c r="S90" s="4"/>
      <c r="T90" s="4"/>
      <c r="U90" s="4"/>
      <c r="V90" s="4"/>
      <c r="W90" s="9"/>
      <c r="X90" s="9"/>
      <c r="Y90" s="4"/>
    </row>
    <row r="91" spans="3:25">
      <c r="C91" s="9"/>
      <c r="G91" s="4"/>
      <c r="H91" s="4"/>
      <c r="I91" s="4"/>
      <c r="J91" s="4"/>
      <c r="K91" s="4"/>
      <c r="L91" s="9"/>
      <c r="M91" s="9"/>
      <c r="N91" s="4"/>
      <c r="O91" s="4"/>
      <c r="P91" s="4"/>
      <c r="Q91" s="4"/>
      <c r="R91" s="4"/>
      <c r="S91" s="4"/>
      <c r="T91" s="4"/>
      <c r="U91" s="4"/>
      <c r="V91" s="4"/>
      <c r="W91" s="9"/>
      <c r="X91" s="9"/>
      <c r="Y91" s="4"/>
    </row>
    <row r="92" spans="3:25">
      <c r="C92" s="9"/>
      <c r="G92" s="4"/>
      <c r="H92" s="4"/>
      <c r="I92" s="4"/>
      <c r="J92" s="4"/>
      <c r="K92" s="4"/>
      <c r="L92" s="9"/>
      <c r="M92" s="9"/>
      <c r="N92" s="4"/>
      <c r="O92" s="4"/>
      <c r="P92" s="4"/>
      <c r="Q92" s="4"/>
      <c r="R92" s="4"/>
      <c r="S92" s="4"/>
      <c r="T92" s="4"/>
      <c r="U92" s="4"/>
      <c r="V92" s="4"/>
      <c r="W92" s="9"/>
      <c r="X92" s="9"/>
      <c r="Y92" s="4"/>
    </row>
    <row r="93" spans="3:25">
      <c r="C93" s="9"/>
      <c r="G93" s="4"/>
      <c r="H93" s="4"/>
      <c r="I93" s="4"/>
      <c r="J93" s="4"/>
      <c r="K93" s="4"/>
      <c r="L93" s="9"/>
      <c r="M93" s="9"/>
      <c r="N93" s="4"/>
      <c r="O93" s="4"/>
      <c r="P93" s="4"/>
      <c r="Q93" s="4"/>
      <c r="R93" s="4"/>
      <c r="S93" s="4"/>
      <c r="T93" s="4"/>
      <c r="U93" s="4"/>
      <c r="V93" s="4"/>
      <c r="W93" s="9"/>
      <c r="X93" s="9"/>
      <c r="Y93" s="4"/>
    </row>
    <row r="94" spans="3:25">
      <c r="C94" s="9"/>
      <c r="G94" s="4"/>
      <c r="H94" s="4"/>
      <c r="I94" s="4"/>
      <c r="J94" s="4"/>
      <c r="K94" s="4"/>
      <c r="L94" s="9"/>
      <c r="M94" s="9"/>
      <c r="N94" s="4"/>
      <c r="O94" s="4"/>
      <c r="P94" s="4"/>
      <c r="Q94" s="4"/>
      <c r="R94" s="4"/>
      <c r="S94" s="4"/>
      <c r="T94" s="4"/>
      <c r="U94" s="4"/>
      <c r="V94" s="4"/>
      <c r="W94" s="9"/>
      <c r="X94" s="9"/>
      <c r="Y94" s="4"/>
    </row>
    <row r="95" spans="3:25">
      <c r="C95" s="9"/>
      <c r="G95" s="4"/>
      <c r="H95" s="4"/>
      <c r="I95" s="4"/>
      <c r="J95" s="4"/>
      <c r="K95" s="4"/>
      <c r="L95" s="9"/>
      <c r="M95" s="9"/>
      <c r="N95" s="4"/>
      <c r="O95" s="4"/>
      <c r="P95" s="4"/>
      <c r="Q95" s="4"/>
      <c r="R95" s="4"/>
      <c r="S95" s="4"/>
      <c r="T95" s="4"/>
      <c r="U95" s="4"/>
      <c r="V95" s="4"/>
      <c r="W95" s="9"/>
      <c r="X95" s="9"/>
      <c r="Y95" s="4"/>
    </row>
    <row r="96" spans="3:25">
      <c r="C96" s="9"/>
      <c r="G96" s="4"/>
      <c r="H96" s="4"/>
      <c r="I96" s="4"/>
      <c r="J96" s="4"/>
      <c r="K96" s="4"/>
      <c r="L96" s="9"/>
      <c r="M96" s="9"/>
      <c r="N96" s="4"/>
      <c r="O96" s="4"/>
      <c r="P96" s="4"/>
      <c r="Q96" s="4"/>
      <c r="R96" s="4"/>
      <c r="S96" s="4"/>
      <c r="T96" s="4"/>
      <c r="U96" s="4"/>
      <c r="V96" s="4"/>
      <c r="W96" s="9"/>
      <c r="X96" s="9"/>
      <c r="Y96" s="4"/>
    </row>
    <row r="97" spans="3:25">
      <c r="C97" s="9"/>
      <c r="G97" s="4"/>
      <c r="H97" s="4"/>
      <c r="I97" s="4"/>
      <c r="J97" s="4"/>
      <c r="K97" s="4"/>
      <c r="L97" s="9"/>
      <c r="M97" s="9"/>
      <c r="N97" s="4"/>
      <c r="O97" s="4"/>
      <c r="P97" s="4"/>
      <c r="Q97" s="4"/>
      <c r="R97" s="4"/>
      <c r="S97" s="4"/>
      <c r="T97" s="4"/>
      <c r="U97" s="4"/>
      <c r="V97" s="4"/>
      <c r="W97" s="9"/>
      <c r="X97" s="9"/>
      <c r="Y97" s="4"/>
    </row>
    <row r="98" spans="3:25">
      <c r="C98" s="9"/>
      <c r="G98" s="4"/>
      <c r="H98" s="4"/>
      <c r="I98" s="4"/>
      <c r="J98" s="4"/>
      <c r="K98" s="4"/>
      <c r="L98" s="9"/>
      <c r="M98" s="9"/>
      <c r="N98" s="4"/>
      <c r="O98" s="4"/>
      <c r="P98" s="4"/>
      <c r="Q98" s="4"/>
      <c r="R98" s="4"/>
      <c r="S98" s="4"/>
      <c r="T98" s="4"/>
      <c r="U98" s="4"/>
      <c r="V98" s="4"/>
      <c r="W98" s="9"/>
      <c r="X98" s="9"/>
      <c r="Y98" s="4"/>
    </row>
    <row r="99" spans="3:25">
      <c r="C99" s="9"/>
      <c r="G99" s="4"/>
      <c r="H99" s="4"/>
      <c r="I99" s="4"/>
      <c r="J99" s="4"/>
      <c r="K99" s="4"/>
      <c r="L99" s="9"/>
      <c r="M99" s="9"/>
      <c r="N99" s="4"/>
      <c r="O99" s="4"/>
      <c r="P99" s="4"/>
      <c r="Q99" s="4"/>
      <c r="R99" s="4"/>
      <c r="S99" s="4"/>
      <c r="T99" s="4"/>
      <c r="U99" s="4"/>
      <c r="V99" s="4"/>
      <c r="W99" s="9"/>
      <c r="X99" s="9"/>
      <c r="Y99" s="4"/>
    </row>
    <row r="100" spans="3:25">
      <c r="C100" s="9"/>
      <c r="G100" s="4"/>
      <c r="H100" s="4"/>
      <c r="I100" s="4"/>
      <c r="J100" s="4"/>
      <c r="K100" s="4"/>
      <c r="L100" s="9"/>
      <c r="M100" s="9"/>
      <c r="N100" s="4"/>
      <c r="O100" s="4"/>
      <c r="P100" s="4"/>
      <c r="Q100" s="4"/>
      <c r="R100" s="4"/>
      <c r="S100" s="4"/>
      <c r="T100" s="4"/>
      <c r="U100" s="4"/>
      <c r="V100" s="4"/>
      <c r="W100" s="9"/>
      <c r="X100" s="9"/>
      <c r="Y100" s="4"/>
    </row>
    <row r="101" spans="3:25">
      <c r="C101" s="9"/>
      <c r="G101" s="4"/>
      <c r="H101" s="4"/>
      <c r="I101" s="4"/>
      <c r="J101" s="4"/>
      <c r="K101" s="4"/>
      <c r="L101" s="9"/>
      <c r="M101" s="9"/>
      <c r="N101" s="4"/>
      <c r="O101" s="4"/>
      <c r="P101" s="4"/>
      <c r="Q101" s="4"/>
      <c r="R101" s="4"/>
      <c r="S101" s="4"/>
      <c r="T101" s="4"/>
      <c r="U101" s="4"/>
      <c r="V101" s="4"/>
      <c r="W101" s="9"/>
      <c r="X101" s="9"/>
      <c r="Y101" s="4"/>
    </row>
    <row r="102" spans="3:25">
      <c r="C102" s="9"/>
      <c r="G102" s="4"/>
      <c r="H102" s="4"/>
      <c r="I102" s="4"/>
      <c r="J102" s="4"/>
      <c r="K102" s="4"/>
      <c r="L102" s="9"/>
      <c r="M102" s="9"/>
      <c r="N102" s="4"/>
      <c r="O102" s="4"/>
      <c r="P102" s="4"/>
      <c r="Q102" s="4"/>
      <c r="R102" s="4"/>
      <c r="S102" s="4"/>
      <c r="T102" s="4"/>
      <c r="U102" s="4"/>
      <c r="V102" s="4"/>
      <c r="W102" s="9"/>
      <c r="X102" s="9"/>
      <c r="Y102" s="4"/>
    </row>
    <row r="103" spans="3:25">
      <c r="C103" s="9"/>
      <c r="G103" s="4"/>
      <c r="H103" s="4"/>
      <c r="I103" s="4"/>
      <c r="J103" s="4"/>
      <c r="K103" s="4"/>
      <c r="L103" s="9"/>
      <c r="M103" s="9"/>
      <c r="N103" s="4"/>
      <c r="O103" s="4"/>
      <c r="P103" s="4"/>
      <c r="Q103" s="4"/>
      <c r="R103" s="4"/>
      <c r="S103" s="4"/>
      <c r="T103" s="4"/>
      <c r="U103" s="4"/>
      <c r="V103" s="4"/>
      <c r="W103" s="9"/>
      <c r="X103" s="9"/>
      <c r="Y103" s="4"/>
    </row>
    <row r="104" spans="3:25">
      <c r="C104" s="9"/>
      <c r="G104" s="4"/>
      <c r="H104" s="4"/>
      <c r="I104" s="4"/>
      <c r="J104" s="4"/>
      <c r="K104" s="4"/>
      <c r="L104" s="9"/>
      <c r="M104" s="9"/>
      <c r="N104" s="4"/>
      <c r="O104" s="4"/>
      <c r="P104" s="4"/>
      <c r="Q104" s="4"/>
      <c r="R104" s="4"/>
      <c r="S104" s="4"/>
      <c r="T104" s="4"/>
      <c r="U104" s="4"/>
      <c r="V104" s="4"/>
      <c r="W104" s="9"/>
      <c r="X104" s="9"/>
      <c r="Y104" s="4"/>
    </row>
    <row r="105" spans="3:25">
      <c r="C105" s="9"/>
      <c r="G105" s="4"/>
      <c r="H105" s="4"/>
      <c r="I105" s="4"/>
      <c r="J105" s="4"/>
      <c r="K105" s="4"/>
      <c r="L105" s="9"/>
      <c r="M105" s="9"/>
      <c r="N105" s="4"/>
      <c r="O105" s="4"/>
      <c r="P105" s="4"/>
      <c r="Q105" s="4"/>
      <c r="R105" s="4"/>
      <c r="S105" s="4"/>
      <c r="T105" s="4"/>
      <c r="U105" s="4"/>
      <c r="V105" s="4"/>
      <c r="W105" s="9"/>
      <c r="X105" s="9"/>
      <c r="Y105" s="4"/>
    </row>
    <row r="106" spans="3:25">
      <c r="C106" s="9"/>
      <c r="G106" s="4"/>
      <c r="H106" s="4"/>
      <c r="I106" s="4"/>
      <c r="J106" s="4"/>
      <c r="K106" s="4"/>
      <c r="L106" s="9"/>
      <c r="M106" s="9"/>
      <c r="N106" s="4"/>
      <c r="O106" s="4"/>
      <c r="P106" s="4"/>
      <c r="Q106" s="4"/>
      <c r="R106" s="4"/>
      <c r="S106" s="4"/>
      <c r="T106" s="4"/>
      <c r="U106" s="4"/>
      <c r="V106" s="4"/>
      <c r="W106" s="9"/>
      <c r="X106" s="9"/>
      <c r="Y106" s="4"/>
    </row>
    <row r="107" spans="3:25">
      <c r="C107" s="9"/>
      <c r="G107" s="4"/>
      <c r="H107" s="4"/>
      <c r="I107" s="4"/>
      <c r="J107" s="4"/>
      <c r="K107" s="4"/>
      <c r="L107" s="9"/>
      <c r="M107" s="9"/>
      <c r="N107" s="4"/>
      <c r="O107" s="4"/>
      <c r="P107" s="4"/>
      <c r="Q107" s="4"/>
      <c r="R107" s="4"/>
      <c r="S107" s="4"/>
      <c r="T107" s="4"/>
      <c r="U107" s="4"/>
      <c r="V107" s="4"/>
      <c r="W107" s="9"/>
      <c r="X107" s="9"/>
      <c r="Y107" s="4"/>
    </row>
    <row r="108" spans="3:25">
      <c r="C108" s="9"/>
      <c r="G108" s="4"/>
      <c r="H108" s="4"/>
      <c r="I108" s="4"/>
      <c r="J108" s="4"/>
      <c r="K108" s="4"/>
      <c r="L108" s="9"/>
      <c r="M108" s="9"/>
      <c r="N108" s="4"/>
      <c r="O108" s="4"/>
      <c r="P108" s="4"/>
      <c r="Q108" s="4"/>
      <c r="R108" s="4"/>
      <c r="S108" s="4"/>
      <c r="T108" s="4"/>
      <c r="U108" s="4"/>
      <c r="V108" s="4"/>
      <c r="W108" s="9"/>
      <c r="X108" s="9"/>
      <c r="Y108" s="4"/>
    </row>
    <row r="109" spans="3:25">
      <c r="C109" s="9"/>
      <c r="G109" s="4"/>
      <c r="H109" s="4"/>
      <c r="I109" s="4"/>
      <c r="J109" s="4"/>
      <c r="K109" s="4"/>
      <c r="L109" s="9"/>
      <c r="M109" s="9"/>
      <c r="N109" s="4"/>
      <c r="O109" s="4"/>
      <c r="P109" s="4"/>
      <c r="Q109" s="4"/>
      <c r="R109" s="4"/>
      <c r="S109" s="4"/>
      <c r="T109" s="4"/>
      <c r="U109" s="4"/>
      <c r="V109" s="4"/>
      <c r="W109" s="9"/>
      <c r="X109" s="9"/>
      <c r="Y109" s="4"/>
    </row>
    <row r="110" spans="3:25">
      <c r="C110" s="9"/>
      <c r="G110" s="4"/>
      <c r="H110" s="4"/>
      <c r="I110" s="4"/>
      <c r="J110" s="4"/>
      <c r="K110" s="4"/>
      <c r="L110" s="9"/>
      <c r="M110" s="9"/>
      <c r="N110" s="4"/>
      <c r="O110" s="4"/>
      <c r="P110" s="4"/>
      <c r="Q110" s="4"/>
      <c r="R110" s="4"/>
      <c r="S110" s="4"/>
      <c r="T110" s="4"/>
      <c r="U110" s="4"/>
      <c r="V110" s="4"/>
      <c r="W110" s="9"/>
      <c r="X110" s="9"/>
      <c r="Y110" s="4"/>
    </row>
    <row r="111" spans="3:25">
      <c r="C111" s="9"/>
      <c r="G111" s="4"/>
      <c r="H111" s="4"/>
      <c r="I111" s="4"/>
      <c r="J111" s="4"/>
      <c r="K111" s="4"/>
      <c r="L111" s="9"/>
      <c r="M111" s="9"/>
      <c r="N111" s="4"/>
      <c r="O111" s="4"/>
      <c r="P111" s="4"/>
      <c r="Q111" s="4"/>
      <c r="R111" s="4"/>
      <c r="S111" s="4"/>
      <c r="T111" s="4"/>
      <c r="U111" s="4"/>
      <c r="V111" s="4"/>
      <c r="W111" s="9"/>
      <c r="X111" s="9"/>
      <c r="Y111" s="4"/>
    </row>
    <row r="112" spans="3:25">
      <c r="C112" s="9"/>
      <c r="G112" s="4"/>
      <c r="H112" s="4"/>
      <c r="I112" s="4"/>
      <c r="J112" s="4"/>
      <c r="K112" s="4"/>
      <c r="L112" s="9"/>
      <c r="M112" s="9"/>
      <c r="N112" s="4"/>
      <c r="O112" s="4"/>
      <c r="P112" s="4"/>
      <c r="Q112" s="4"/>
      <c r="R112" s="4"/>
      <c r="S112" s="4"/>
      <c r="T112" s="4"/>
      <c r="U112" s="4"/>
      <c r="V112" s="4"/>
      <c r="W112" s="9"/>
      <c r="X112" s="9"/>
      <c r="Y112" s="4"/>
    </row>
    <row r="113" spans="3:25">
      <c r="C113" s="9"/>
      <c r="G113" s="4"/>
      <c r="H113" s="4"/>
      <c r="I113" s="4"/>
      <c r="J113" s="4"/>
      <c r="K113" s="4"/>
      <c r="L113" s="9"/>
      <c r="M113" s="9"/>
      <c r="N113" s="4"/>
      <c r="O113" s="4"/>
      <c r="P113" s="4"/>
      <c r="Q113" s="4"/>
      <c r="R113" s="4"/>
      <c r="S113" s="4"/>
      <c r="T113" s="4"/>
      <c r="U113" s="4"/>
      <c r="V113" s="4"/>
      <c r="W113" s="9"/>
      <c r="X113" s="9"/>
      <c r="Y113" s="4"/>
    </row>
    <row r="114" spans="3:25">
      <c r="C114" s="9"/>
      <c r="G114" s="4"/>
      <c r="H114" s="4"/>
      <c r="I114" s="4"/>
      <c r="J114" s="4"/>
      <c r="K114" s="4"/>
      <c r="L114" s="9"/>
      <c r="M114" s="9"/>
      <c r="N114" s="4"/>
      <c r="O114" s="4"/>
      <c r="P114" s="4"/>
      <c r="Q114" s="4"/>
      <c r="R114" s="4"/>
      <c r="S114" s="4"/>
      <c r="T114" s="4"/>
      <c r="U114" s="4"/>
      <c r="V114" s="4"/>
      <c r="W114" s="9"/>
      <c r="X114" s="9"/>
      <c r="Y114" s="4"/>
    </row>
    <row r="115" spans="3:25">
      <c r="C115" s="9"/>
      <c r="G115" s="4"/>
      <c r="H115" s="4"/>
      <c r="I115" s="4"/>
      <c r="J115" s="4"/>
      <c r="K115" s="4"/>
      <c r="L115" s="9"/>
      <c r="M115" s="9"/>
      <c r="N115" s="4"/>
      <c r="O115" s="4"/>
      <c r="P115" s="4"/>
      <c r="Q115" s="4"/>
      <c r="R115" s="4"/>
      <c r="S115" s="4"/>
      <c r="T115" s="4"/>
      <c r="U115" s="4"/>
      <c r="V115" s="4"/>
      <c r="W115" s="9"/>
      <c r="X115" s="9"/>
      <c r="Y115" s="4"/>
    </row>
    <row r="116" spans="3:25">
      <c r="C116" s="9"/>
      <c r="G116" s="4"/>
      <c r="H116" s="4"/>
      <c r="I116" s="4"/>
      <c r="J116" s="4"/>
      <c r="K116" s="4"/>
      <c r="L116" s="9"/>
      <c r="M116" s="9"/>
      <c r="N116" s="4"/>
      <c r="O116" s="4"/>
      <c r="P116" s="4"/>
      <c r="Q116" s="4"/>
      <c r="R116" s="4"/>
      <c r="S116" s="4"/>
      <c r="T116" s="4"/>
      <c r="U116" s="4"/>
      <c r="V116" s="4"/>
      <c r="W116" s="9"/>
      <c r="X116" s="9"/>
      <c r="Y116" s="4"/>
    </row>
    <row r="117" spans="3:25">
      <c r="C117" s="9"/>
      <c r="G117" s="4"/>
      <c r="H117" s="4"/>
      <c r="I117" s="4"/>
      <c r="J117" s="4"/>
      <c r="K117" s="4"/>
      <c r="L117" s="9"/>
      <c r="M117" s="9"/>
      <c r="N117" s="4"/>
      <c r="O117" s="4"/>
      <c r="P117" s="4"/>
      <c r="Q117" s="4"/>
      <c r="R117" s="4"/>
      <c r="S117" s="4"/>
      <c r="T117" s="4"/>
      <c r="U117" s="4"/>
      <c r="V117" s="4"/>
      <c r="W117" s="9"/>
      <c r="X117" s="9"/>
      <c r="Y117" s="4"/>
    </row>
    <row r="118" spans="3:25">
      <c r="C118" s="9"/>
      <c r="G118" s="4"/>
      <c r="H118" s="4"/>
      <c r="I118" s="4"/>
      <c r="J118" s="4"/>
      <c r="K118" s="4"/>
      <c r="L118" s="9"/>
      <c r="M118" s="9"/>
      <c r="N118" s="4"/>
      <c r="O118" s="4"/>
      <c r="P118" s="4"/>
      <c r="Q118" s="4"/>
      <c r="R118" s="4"/>
      <c r="S118" s="4"/>
      <c r="T118" s="4"/>
      <c r="U118" s="4"/>
      <c r="V118" s="4"/>
      <c r="W118" s="9"/>
      <c r="X118" s="9"/>
      <c r="Y118" s="4"/>
    </row>
    <row r="119" spans="3:25">
      <c r="C119" s="9"/>
      <c r="G119" s="4"/>
      <c r="H119" s="4"/>
      <c r="I119" s="4"/>
      <c r="J119" s="4"/>
      <c r="K119" s="4"/>
      <c r="L119" s="9"/>
      <c r="M119" s="9"/>
      <c r="N119" s="4"/>
      <c r="O119" s="4"/>
      <c r="P119" s="4"/>
      <c r="Q119" s="4"/>
      <c r="R119" s="4"/>
      <c r="S119" s="4"/>
      <c r="T119" s="4"/>
      <c r="U119" s="4"/>
      <c r="V119" s="4"/>
      <c r="W119" s="9"/>
      <c r="X119" s="9"/>
      <c r="Y119" s="4"/>
    </row>
    <row r="120" spans="3:25">
      <c r="C120" s="9"/>
      <c r="G120" s="4"/>
      <c r="H120" s="4"/>
      <c r="I120" s="4"/>
      <c r="J120" s="4"/>
      <c r="K120" s="4"/>
      <c r="L120" s="9"/>
      <c r="M120" s="9"/>
      <c r="N120" s="4"/>
      <c r="O120" s="4"/>
      <c r="P120" s="4"/>
      <c r="Q120" s="4"/>
      <c r="R120" s="4"/>
      <c r="S120" s="4"/>
      <c r="T120" s="4"/>
      <c r="U120" s="4"/>
      <c r="V120" s="4"/>
      <c r="W120" s="9"/>
      <c r="X120" s="9"/>
      <c r="Y120" s="4"/>
    </row>
    <row r="121" spans="3:25">
      <c r="C121" s="9"/>
      <c r="G121" s="4"/>
      <c r="H121" s="4"/>
      <c r="I121" s="4"/>
      <c r="J121" s="4"/>
      <c r="K121" s="4"/>
      <c r="L121" s="9"/>
      <c r="M121" s="9"/>
      <c r="N121" s="4"/>
      <c r="O121" s="4"/>
      <c r="P121" s="4"/>
      <c r="Q121" s="4"/>
      <c r="R121" s="4"/>
      <c r="S121" s="4"/>
      <c r="T121" s="4"/>
      <c r="U121" s="4"/>
      <c r="V121" s="4"/>
      <c r="W121" s="9"/>
      <c r="X121" s="9"/>
      <c r="Y121" s="4"/>
    </row>
    <row r="122" spans="3:25">
      <c r="C122" s="9"/>
      <c r="G122" s="4"/>
      <c r="H122" s="4"/>
      <c r="I122" s="4"/>
      <c r="J122" s="4"/>
      <c r="K122" s="4"/>
      <c r="L122" s="9"/>
      <c r="M122" s="9"/>
      <c r="N122" s="4"/>
      <c r="O122" s="4"/>
      <c r="P122" s="4"/>
      <c r="Q122" s="4"/>
      <c r="R122" s="4"/>
      <c r="S122" s="4"/>
      <c r="T122" s="4"/>
      <c r="U122" s="4"/>
      <c r="V122" s="4"/>
      <c r="W122" s="9"/>
      <c r="X122" s="9"/>
      <c r="Y122" s="4"/>
    </row>
    <row r="123" spans="3:25">
      <c r="C123" s="9"/>
      <c r="G123" s="4"/>
      <c r="H123" s="4"/>
      <c r="I123" s="4"/>
      <c r="J123" s="4"/>
      <c r="K123" s="4"/>
      <c r="L123" s="9"/>
      <c r="M123" s="9"/>
      <c r="N123" s="4"/>
      <c r="O123" s="4"/>
      <c r="P123" s="4"/>
      <c r="Q123" s="4"/>
      <c r="R123" s="4"/>
      <c r="S123" s="4"/>
      <c r="T123" s="4"/>
      <c r="U123" s="4"/>
      <c r="V123" s="4"/>
      <c r="W123" s="9"/>
      <c r="X123" s="9"/>
      <c r="Y123" s="4"/>
    </row>
    <row r="124" spans="3:25">
      <c r="C124" s="9"/>
      <c r="G124" s="4"/>
      <c r="H124" s="4"/>
      <c r="I124" s="4"/>
      <c r="J124" s="4"/>
      <c r="K124" s="4"/>
      <c r="L124" s="9"/>
      <c r="M124" s="9"/>
      <c r="N124" s="4"/>
      <c r="O124" s="4"/>
      <c r="P124" s="4"/>
      <c r="Q124" s="4"/>
      <c r="R124" s="4"/>
      <c r="S124" s="4"/>
      <c r="T124" s="4"/>
      <c r="U124" s="4"/>
      <c r="V124" s="4"/>
      <c r="W124" s="9"/>
      <c r="X124" s="9"/>
      <c r="Y124" s="4"/>
    </row>
    <row r="125" spans="3:25">
      <c r="C125" s="9"/>
      <c r="G125" s="4"/>
      <c r="H125" s="4"/>
      <c r="I125" s="4"/>
      <c r="J125" s="4"/>
      <c r="K125" s="4"/>
      <c r="L125" s="9"/>
      <c r="M125" s="9"/>
      <c r="N125" s="4"/>
      <c r="O125" s="4"/>
      <c r="P125" s="4"/>
      <c r="Q125" s="4"/>
      <c r="R125" s="4"/>
      <c r="S125" s="4"/>
      <c r="T125" s="4"/>
      <c r="U125" s="4"/>
      <c r="V125" s="4"/>
      <c r="W125" s="9"/>
      <c r="X125" s="9"/>
      <c r="Y125" s="4"/>
    </row>
    <row r="126" spans="3:25">
      <c r="C126" s="9"/>
      <c r="G126" s="4"/>
      <c r="H126" s="4"/>
      <c r="I126" s="4"/>
      <c r="J126" s="4"/>
      <c r="K126" s="4"/>
      <c r="L126" s="9"/>
      <c r="M126" s="9"/>
      <c r="N126" s="4"/>
      <c r="O126" s="4"/>
      <c r="P126" s="4"/>
      <c r="Q126" s="4"/>
      <c r="R126" s="4"/>
      <c r="S126" s="4"/>
      <c r="T126" s="4"/>
      <c r="U126" s="4"/>
      <c r="V126" s="4"/>
      <c r="W126" s="9"/>
      <c r="X126" s="9"/>
      <c r="Y126" s="4"/>
    </row>
    <row r="127" spans="3:25">
      <c r="C127" s="9"/>
      <c r="G127" s="4"/>
      <c r="H127" s="4"/>
      <c r="I127" s="4"/>
      <c r="J127" s="4"/>
      <c r="K127" s="4"/>
      <c r="L127" s="9"/>
      <c r="M127" s="9"/>
      <c r="N127" s="4"/>
      <c r="O127" s="4"/>
      <c r="P127" s="4"/>
      <c r="Q127" s="4"/>
      <c r="R127" s="4"/>
      <c r="S127" s="4"/>
      <c r="T127" s="4"/>
      <c r="U127" s="4"/>
      <c r="V127" s="4"/>
      <c r="W127" s="9"/>
      <c r="X127" s="9"/>
      <c r="Y127" s="4"/>
    </row>
    <row r="128" spans="3:25">
      <c r="C128" s="9"/>
      <c r="G128" s="4"/>
      <c r="H128" s="4"/>
      <c r="I128" s="4"/>
      <c r="J128" s="4"/>
      <c r="K128" s="4"/>
      <c r="L128" s="9"/>
      <c r="M128" s="9"/>
      <c r="N128" s="4"/>
      <c r="O128" s="4"/>
      <c r="P128" s="4"/>
      <c r="Q128" s="4"/>
      <c r="R128" s="4"/>
      <c r="S128" s="4"/>
      <c r="T128" s="4"/>
      <c r="U128" s="4"/>
      <c r="V128" s="4"/>
      <c r="W128" s="9"/>
      <c r="X128" s="9"/>
      <c r="Y128" s="4"/>
    </row>
    <row r="129" spans="3:25">
      <c r="C129" s="9"/>
      <c r="G129" s="4"/>
      <c r="H129" s="4"/>
      <c r="I129" s="4"/>
      <c r="J129" s="4"/>
      <c r="K129" s="4"/>
      <c r="L129" s="9"/>
      <c r="M129" s="9"/>
      <c r="N129" s="4"/>
      <c r="O129" s="4"/>
      <c r="P129" s="4"/>
      <c r="Q129" s="4"/>
      <c r="R129" s="4"/>
      <c r="S129" s="4"/>
      <c r="T129" s="4"/>
      <c r="U129" s="4"/>
      <c r="V129" s="4"/>
      <c r="W129" s="9"/>
      <c r="X129" s="9"/>
      <c r="Y129" s="4"/>
    </row>
    <row r="130" spans="3:25">
      <c r="C130" s="9"/>
      <c r="G130" s="4"/>
      <c r="H130" s="4"/>
      <c r="I130" s="4"/>
      <c r="J130" s="4"/>
      <c r="K130" s="4"/>
      <c r="L130" s="9"/>
      <c r="M130" s="9"/>
      <c r="N130" s="4"/>
      <c r="O130" s="4"/>
      <c r="P130" s="4"/>
      <c r="Q130" s="4"/>
      <c r="R130" s="4"/>
      <c r="S130" s="4"/>
      <c r="T130" s="4"/>
      <c r="U130" s="4"/>
      <c r="V130" s="4"/>
      <c r="W130" s="9"/>
      <c r="X130" s="9"/>
      <c r="Y130" s="4"/>
    </row>
    <row r="131" spans="3:25">
      <c r="C131" s="9"/>
      <c r="G131" s="4"/>
      <c r="H131" s="4"/>
      <c r="I131" s="4"/>
      <c r="J131" s="4"/>
      <c r="K131" s="4"/>
      <c r="L131" s="9"/>
      <c r="M131" s="9"/>
      <c r="N131" s="4"/>
      <c r="O131" s="4"/>
      <c r="P131" s="4"/>
      <c r="Q131" s="4"/>
      <c r="R131" s="4"/>
      <c r="S131" s="4"/>
      <c r="T131" s="4"/>
      <c r="U131" s="4"/>
      <c r="V131" s="4"/>
      <c r="W131" s="9"/>
      <c r="X131" s="9"/>
      <c r="Y131" s="4"/>
    </row>
    <row r="132" spans="3:25">
      <c r="C132" s="9"/>
      <c r="G132" s="4"/>
      <c r="H132" s="4"/>
      <c r="I132" s="4"/>
      <c r="J132" s="4"/>
      <c r="K132" s="4"/>
      <c r="L132" s="9"/>
      <c r="M132" s="9"/>
      <c r="N132" s="4"/>
      <c r="O132" s="4"/>
      <c r="P132" s="4"/>
      <c r="Q132" s="4"/>
      <c r="R132" s="4"/>
      <c r="S132" s="4"/>
      <c r="T132" s="4"/>
      <c r="U132" s="4"/>
      <c r="V132" s="4"/>
      <c r="W132" s="9"/>
      <c r="X132" s="9"/>
      <c r="Y132" s="4"/>
    </row>
  </sheetData>
  <mergeCells count="2">
    <mergeCell ref="L2:L4"/>
    <mergeCell ref="W2:W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32"/>
  <sheetViews>
    <sheetView tabSelected="1" zoomScale="85" zoomScaleNormal="85" workbookViewId="0">
      <pane ySplit="1260" topLeftCell="A4" activePane="bottomLeft"/>
      <selection pane="bottomLeft" activeCell="Q6" sqref="Q6"/>
    </sheetView>
  </sheetViews>
  <sheetFormatPr baseColWidth="10" defaultRowHeight="14.4"/>
  <cols>
    <col min="1" max="1" width="8.33203125" customWidth="1"/>
    <col min="2" max="2" width="12.44140625" customWidth="1"/>
    <col min="3" max="3" width="13.6640625" style="2" customWidth="1"/>
    <col min="4" max="4" width="4.88671875" customWidth="1"/>
    <col min="5" max="11" width="8.6640625" customWidth="1"/>
    <col min="12" max="13" width="8.6640625" style="2" customWidth="1"/>
    <col min="14" max="14" width="10.109375" style="2" customWidth="1"/>
    <col min="15" max="15" width="7" customWidth="1"/>
    <col min="16" max="16" width="4.5546875" customWidth="1"/>
    <col min="17" max="23" width="7.6640625" customWidth="1"/>
    <col min="24" max="25" width="7.6640625" style="2" customWidth="1"/>
    <col min="26" max="26" width="8.88671875" style="2" customWidth="1"/>
    <col min="27" max="27" width="8.6640625" customWidth="1"/>
  </cols>
  <sheetData>
    <row r="1" spans="1:27" s="16" customFormat="1" ht="15" customHeight="1">
      <c r="A1" s="16" t="s">
        <v>7</v>
      </c>
      <c r="C1" s="13" t="s">
        <v>8</v>
      </c>
      <c r="D1" s="17"/>
      <c r="E1" s="17"/>
      <c r="F1" s="17"/>
      <c r="I1" s="18" t="s">
        <v>2</v>
      </c>
      <c r="N1" s="18"/>
      <c r="U1" s="13" t="s">
        <v>3</v>
      </c>
      <c r="X1" s="19"/>
      <c r="Y1" s="19"/>
      <c r="Z1" s="18"/>
    </row>
    <row r="2" spans="1:27" ht="15" customHeight="1">
      <c r="A2" s="6" t="s">
        <v>9</v>
      </c>
      <c r="C2" s="3"/>
      <c r="L2" s="49" t="s">
        <v>77</v>
      </c>
      <c r="M2" s="49" t="s">
        <v>39</v>
      </c>
      <c r="X2" s="49" t="str">
        <f>L2</f>
        <v>Total Semaine 19</v>
      </c>
      <c r="Y2" s="49" t="s">
        <v>39</v>
      </c>
    </row>
    <row r="3" spans="1:27" s="5" customFormat="1">
      <c r="A3" s="15" t="s">
        <v>48</v>
      </c>
      <c r="C3" s="7"/>
      <c r="E3" s="5">
        <v>43955</v>
      </c>
      <c r="F3" s="5">
        <v>43956</v>
      </c>
      <c r="G3" s="5">
        <v>43957</v>
      </c>
      <c r="H3" s="5">
        <v>43958</v>
      </c>
      <c r="I3" s="5">
        <v>43959</v>
      </c>
      <c r="J3" s="5">
        <v>43960</v>
      </c>
      <c r="K3" s="5">
        <v>43961</v>
      </c>
      <c r="L3" s="49"/>
      <c r="M3" s="49"/>
      <c r="N3" s="7">
        <v>43961</v>
      </c>
      <c r="Q3" s="5">
        <v>43955</v>
      </c>
      <c r="R3" s="5">
        <v>43956</v>
      </c>
      <c r="S3" s="5">
        <v>43957</v>
      </c>
      <c r="T3" s="5">
        <v>43958</v>
      </c>
      <c r="U3" s="5">
        <v>43959</v>
      </c>
      <c r="V3" s="5">
        <v>43960</v>
      </c>
      <c r="W3" s="5">
        <v>43961</v>
      </c>
      <c r="X3" s="49"/>
      <c r="Y3" s="49"/>
      <c r="Z3" s="7">
        <f>N3</f>
        <v>43961</v>
      </c>
    </row>
    <row r="4" spans="1:27" s="1" customFormat="1">
      <c r="C4" s="8"/>
      <c r="L4" s="49"/>
      <c r="M4" s="49"/>
      <c r="N4" s="8" t="s">
        <v>1</v>
      </c>
      <c r="X4" s="49"/>
      <c r="Y4" s="49"/>
      <c r="Z4" s="8" t="s">
        <v>1</v>
      </c>
    </row>
    <row r="5" spans="1:27">
      <c r="B5" s="2" t="s">
        <v>0</v>
      </c>
      <c r="C5" s="9">
        <v>7559343176</v>
      </c>
      <c r="D5" s="2"/>
      <c r="E5" s="9"/>
      <c r="F5" s="9"/>
      <c r="G5" s="4"/>
      <c r="H5" s="4"/>
      <c r="I5" s="4"/>
      <c r="J5" s="4"/>
      <c r="K5" s="4"/>
      <c r="L5" s="9"/>
      <c r="M5" s="9"/>
      <c r="N5" s="9">
        <v>4110000</v>
      </c>
      <c r="O5" s="4"/>
      <c r="P5" s="4"/>
      <c r="Q5" s="4"/>
      <c r="R5" s="4"/>
      <c r="S5" s="4"/>
      <c r="T5" s="4"/>
      <c r="U5" s="4"/>
      <c r="V5" s="4"/>
      <c r="W5" s="4"/>
      <c r="X5" s="9"/>
      <c r="Y5" s="9"/>
      <c r="Z5" s="9">
        <v>282000</v>
      </c>
      <c r="AA5" s="4"/>
    </row>
    <row r="6" spans="1:27">
      <c r="C6" s="9"/>
      <c r="E6" s="4"/>
      <c r="F6" s="4"/>
      <c r="G6" s="4"/>
      <c r="H6" s="4"/>
      <c r="I6" s="4"/>
      <c r="J6" s="4"/>
      <c r="K6" s="4"/>
      <c r="L6" s="9"/>
      <c r="M6" s="9"/>
      <c r="N6" s="9"/>
      <c r="O6" s="4"/>
      <c r="P6" s="4"/>
      <c r="Q6" s="4"/>
      <c r="R6" s="4"/>
      <c r="S6" s="4"/>
      <c r="T6" s="4"/>
      <c r="U6" s="4"/>
      <c r="V6" s="4"/>
      <c r="W6" s="4"/>
      <c r="X6" s="9"/>
      <c r="Y6" s="9"/>
      <c r="Z6" s="9"/>
      <c r="AA6" s="4"/>
    </row>
    <row r="7" spans="1:27">
      <c r="B7" s="44" t="s">
        <v>4</v>
      </c>
      <c r="C7" s="9">
        <v>327167434</v>
      </c>
      <c r="E7" s="4">
        <v>22335</v>
      </c>
      <c r="F7" s="4">
        <v>23976</v>
      </c>
      <c r="G7" s="4">
        <v>24252</v>
      </c>
      <c r="H7" s="4">
        <v>28420</v>
      </c>
      <c r="I7" s="4">
        <v>26906</v>
      </c>
      <c r="J7" s="4">
        <v>25621</v>
      </c>
      <c r="K7" s="4">
        <v>19710</v>
      </c>
      <c r="L7" s="9">
        <f>SUM(E7:K7)</f>
        <v>171220</v>
      </c>
      <c r="M7" s="9">
        <f>'Semaine 18'!L7</f>
        <v>194385</v>
      </c>
      <c r="N7" s="9">
        <v>1329799</v>
      </c>
      <c r="O7" s="36">
        <f>N7/C7</f>
        <v>4.0645824180654848E-3</v>
      </c>
      <c r="P7" s="4"/>
      <c r="Q7" s="4">
        <v>1240</v>
      </c>
      <c r="R7" s="4">
        <v>2142</v>
      </c>
      <c r="S7" s="4">
        <v>2367</v>
      </c>
      <c r="T7" s="4">
        <v>2231</v>
      </c>
      <c r="U7" s="4">
        <v>1518</v>
      </c>
      <c r="V7" s="4">
        <v>1615</v>
      </c>
      <c r="W7" s="4">
        <v>731</v>
      </c>
      <c r="X7" s="9">
        <f>SUM(Q7:W7)</f>
        <v>11844</v>
      </c>
      <c r="Y7" s="9">
        <f>'Semaine 18'!W7</f>
        <v>12614</v>
      </c>
      <c r="Z7" s="9">
        <v>79526</v>
      </c>
      <c r="AA7" s="25">
        <f>Z7/C7</f>
        <v>2.4307431527552343E-4</v>
      </c>
    </row>
    <row r="8" spans="1:27">
      <c r="B8" t="s">
        <v>5</v>
      </c>
      <c r="C8" s="9">
        <v>37058856</v>
      </c>
      <c r="E8" s="4">
        <v>1453</v>
      </c>
      <c r="F8" s="4">
        <v>1258</v>
      </c>
      <c r="G8" s="4">
        <v>1479</v>
      </c>
      <c r="H8" s="4">
        <v>1507</v>
      </c>
      <c r="I8" s="4">
        <v>1473</v>
      </c>
      <c r="J8" s="4">
        <v>1244</v>
      </c>
      <c r="K8" s="4">
        <v>1173</v>
      </c>
      <c r="L8" s="9">
        <f t="shared" ref="L8:L9" si="0">SUM(E8:K8)</f>
        <v>9587</v>
      </c>
      <c r="M8" s="9">
        <f>'Semaine 18'!L8</f>
        <v>12433</v>
      </c>
      <c r="N8" s="9">
        <v>70091</v>
      </c>
      <c r="O8" s="24">
        <f t="shared" ref="O8:O10" si="1">N8/C8</f>
        <v>1.891342787267907E-3</v>
      </c>
      <c r="P8" s="4"/>
      <c r="Q8" s="4">
        <v>208</v>
      </c>
      <c r="R8" s="4">
        <v>187</v>
      </c>
      <c r="S8" s="4">
        <v>176</v>
      </c>
      <c r="T8" s="4">
        <v>175</v>
      </c>
      <c r="U8" s="4">
        <v>156</v>
      </c>
      <c r="V8" s="4">
        <v>126</v>
      </c>
      <c r="W8" s="4">
        <v>168</v>
      </c>
      <c r="X8" s="9">
        <f t="shared" ref="X8:X9" si="2">SUM(Q8:W8)</f>
        <v>1196</v>
      </c>
      <c r="Y8" s="9">
        <f>'Semaine 18'!W8</f>
        <v>1120</v>
      </c>
      <c r="Z8" s="9">
        <v>4991</v>
      </c>
      <c r="AA8" s="25">
        <f t="shared" ref="AA8:AA10" si="3">Z8/C8</f>
        <v>1.3467765977449492E-4</v>
      </c>
    </row>
    <row r="9" spans="1:27">
      <c r="B9" s="44" t="s">
        <v>6</v>
      </c>
      <c r="C9" s="9">
        <v>66488991</v>
      </c>
      <c r="E9" s="4">
        <v>3985</v>
      </c>
      <c r="F9" s="4">
        <v>4406</v>
      </c>
      <c r="G9" s="4">
        <v>6112</v>
      </c>
      <c r="H9" s="4">
        <v>5614</v>
      </c>
      <c r="I9" s="4">
        <v>4650</v>
      </c>
      <c r="J9" s="4">
        <v>3896</v>
      </c>
      <c r="K9" s="4">
        <v>3924</v>
      </c>
      <c r="L9" s="9">
        <f t="shared" si="0"/>
        <v>32587</v>
      </c>
      <c r="M9" s="9">
        <f>'Semaine 18'!L9</f>
        <v>33923</v>
      </c>
      <c r="N9" s="9">
        <v>220303</v>
      </c>
      <c r="O9" s="36">
        <f t="shared" si="1"/>
        <v>3.3133755932617478E-3</v>
      </c>
      <c r="P9" s="4"/>
      <c r="Q9" s="4">
        <v>288</v>
      </c>
      <c r="R9" s="4">
        <v>693</v>
      </c>
      <c r="S9" s="4">
        <v>649</v>
      </c>
      <c r="T9" s="4">
        <v>539</v>
      </c>
      <c r="U9" s="4">
        <v>627</v>
      </c>
      <c r="V9" s="4">
        <v>346</v>
      </c>
      <c r="W9" s="4">
        <v>268</v>
      </c>
      <c r="X9" s="9">
        <f t="shared" si="2"/>
        <v>3410</v>
      </c>
      <c r="Y9" s="9">
        <f>'Semaine 18'!W9</f>
        <v>7824</v>
      </c>
      <c r="Z9" s="9">
        <v>31930</v>
      </c>
      <c r="AA9" s="37">
        <f t="shared" si="3"/>
        <v>4.8022987745444958E-4</v>
      </c>
    </row>
    <row r="10" spans="1:27" s="2" customFormat="1" ht="15" thickBot="1">
      <c r="B10" s="26" t="s">
        <v>38</v>
      </c>
      <c r="C10" s="10">
        <f>SUM(C7:C9)</f>
        <v>430715281</v>
      </c>
      <c r="D10" s="11"/>
      <c r="E10" s="12">
        <f t="shared" ref="E10:F10" si="4">SUM(E7:E9)</f>
        <v>27773</v>
      </c>
      <c r="F10" s="12">
        <f t="shared" si="4"/>
        <v>29640</v>
      </c>
      <c r="G10" s="12">
        <f>SUM(G7:G9)</f>
        <v>31843</v>
      </c>
      <c r="H10" s="12">
        <f t="shared" ref="H10:M10" si="5">SUM(H7:H9)</f>
        <v>35541</v>
      </c>
      <c r="I10" s="12">
        <f t="shared" si="5"/>
        <v>33029</v>
      </c>
      <c r="J10" s="12">
        <f t="shared" si="5"/>
        <v>30761</v>
      </c>
      <c r="K10" s="10">
        <f t="shared" si="5"/>
        <v>24807</v>
      </c>
      <c r="L10" s="10">
        <f t="shared" si="5"/>
        <v>213394</v>
      </c>
      <c r="M10" s="10">
        <f t="shared" si="5"/>
        <v>240741</v>
      </c>
      <c r="N10" s="10">
        <f>SUM(N7:N9)</f>
        <v>1620193</v>
      </c>
      <c r="O10" s="45">
        <f t="shared" si="1"/>
        <v>3.7616334304145572E-3</v>
      </c>
      <c r="P10" s="9"/>
      <c r="Q10" s="12">
        <f t="shared" ref="Q10:Y10" si="6">SUM(Q7:Q9)</f>
        <v>1736</v>
      </c>
      <c r="R10" s="12">
        <f t="shared" si="6"/>
        <v>3022</v>
      </c>
      <c r="S10" s="12">
        <f t="shared" si="6"/>
        <v>3192</v>
      </c>
      <c r="T10" s="12">
        <f t="shared" si="6"/>
        <v>2945</v>
      </c>
      <c r="U10" s="12">
        <f t="shared" si="6"/>
        <v>2301</v>
      </c>
      <c r="V10" s="12">
        <f t="shared" si="6"/>
        <v>2087</v>
      </c>
      <c r="W10" s="10">
        <f t="shared" si="6"/>
        <v>1167</v>
      </c>
      <c r="X10" s="10">
        <f t="shared" si="6"/>
        <v>16450</v>
      </c>
      <c r="Y10" s="10">
        <f t="shared" si="6"/>
        <v>21558</v>
      </c>
      <c r="Z10" s="10">
        <f>SUM(Z7:Z9)</f>
        <v>116447</v>
      </c>
      <c r="AA10" s="33">
        <f t="shared" si="3"/>
        <v>2.7035725254428576E-4</v>
      </c>
    </row>
    <row r="11" spans="1:27" ht="15" thickTop="1">
      <c r="C11" s="9"/>
      <c r="E11" s="4"/>
      <c r="F11" s="4"/>
      <c r="G11" s="4"/>
      <c r="H11" s="4"/>
      <c r="I11" s="4"/>
      <c r="J11" s="4"/>
      <c r="K11" s="9"/>
      <c r="L11" s="9"/>
      <c r="M11" s="9"/>
      <c r="N11" s="47">
        <f>N10/N12</f>
        <v>1.529170646441232</v>
      </c>
      <c r="O11" s="4"/>
      <c r="P11" s="4"/>
      <c r="Q11" s="4"/>
      <c r="R11" s="4"/>
      <c r="S11" s="4"/>
      <c r="T11" s="4"/>
      <c r="U11" s="4"/>
      <c r="V11" s="4"/>
      <c r="W11" s="4"/>
      <c r="X11" s="9"/>
      <c r="Y11" s="9"/>
      <c r="Z11" s="48">
        <f>Z10/Z12</f>
        <v>1.0069872620828613</v>
      </c>
      <c r="AA11" s="4"/>
    </row>
    <row r="12" spans="1:27" s="2" customFormat="1" ht="15" thickBot="1">
      <c r="B12" s="34" t="s">
        <v>73</v>
      </c>
      <c r="C12" s="10">
        <f>C40</f>
        <v>446724372</v>
      </c>
      <c r="D12" s="13"/>
      <c r="E12" s="12">
        <f t="shared" ref="E12:N12" si="7">E40</f>
        <v>5564</v>
      </c>
      <c r="F12" s="12">
        <f t="shared" si="7"/>
        <v>7014</v>
      </c>
      <c r="G12" s="12">
        <f t="shared" si="7"/>
        <v>10343</v>
      </c>
      <c r="H12" s="12">
        <f t="shared" si="7"/>
        <v>8144</v>
      </c>
      <c r="I12" s="12">
        <f t="shared" si="7"/>
        <v>8518</v>
      </c>
      <c r="J12" s="12">
        <f t="shared" si="7"/>
        <v>6079</v>
      </c>
      <c r="K12" s="10">
        <f t="shared" si="7"/>
        <v>5217</v>
      </c>
      <c r="L12" s="10">
        <f t="shared" si="7"/>
        <v>50879</v>
      </c>
      <c r="M12" s="10">
        <f t="shared" si="7"/>
        <v>45800</v>
      </c>
      <c r="N12" s="10">
        <f t="shared" si="7"/>
        <v>1059524</v>
      </c>
      <c r="O12" s="31">
        <f t="shared" ref="O12:O39" si="8">N12/C12</f>
        <v>2.371762246273861E-3</v>
      </c>
      <c r="P12" s="9"/>
      <c r="Q12" s="12">
        <f t="shared" ref="Q12:Z12" si="9">Q40</f>
        <v>1118</v>
      </c>
      <c r="R12" s="12">
        <f t="shared" si="9"/>
        <v>1134</v>
      </c>
      <c r="S12" s="12">
        <f t="shared" si="9"/>
        <v>1748</v>
      </c>
      <c r="T12" s="12">
        <f t="shared" si="9"/>
        <v>1170</v>
      </c>
      <c r="U12" s="12">
        <f t="shared" si="9"/>
        <v>1271</v>
      </c>
      <c r="V12" s="12">
        <f t="shared" si="9"/>
        <v>753</v>
      </c>
      <c r="W12" s="10">
        <f t="shared" si="9"/>
        <v>579</v>
      </c>
      <c r="X12" s="10">
        <f t="shared" si="9"/>
        <v>7773</v>
      </c>
      <c r="Y12" s="10">
        <f t="shared" si="9"/>
        <v>10533</v>
      </c>
      <c r="Z12" s="10">
        <f t="shared" si="9"/>
        <v>115639</v>
      </c>
      <c r="AA12" s="33">
        <f t="shared" ref="AA12:AA39" si="10">Z12/C12</f>
        <v>2.5885984120875322E-4</v>
      </c>
    </row>
    <row r="13" spans="1:27" ht="15" thickTop="1">
      <c r="B13" t="s">
        <v>10</v>
      </c>
      <c r="C13" s="9">
        <v>82927922</v>
      </c>
      <c r="E13" s="4">
        <v>488</v>
      </c>
      <c r="F13" s="4">
        <v>855</v>
      </c>
      <c r="G13" s="4">
        <v>1155</v>
      </c>
      <c r="H13" s="4">
        <v>1268</v>
      </c>
      <c r="I13" s="4">
        <v>1158</v>
      </c>
      <c r="J13" s="4">
        <v>736</v>
      </c>
      <c r="K13" s="4">
        <v>555</v>
      </c>
      <c r="L13" s="9">
        <f t="shared" ref="L13:L39" si="11">SUM(E13:K13)</f>
        <v>6215</v>
      </c>
      <c r="M13" s="9">
        <f>'Semaine 18'!L13</f>
        <v>8454</v>
      </c>
      <c r="N13" s="9">
        <v>171879</v>
      </c>
      <c r="O13" s="24">
        <f t="shared" si="8"/>
        <v>2.0726312182282828E-3</v>
      </c>
      <c r="P13" s="4"/>
      <c r="Q13" s="4">
        <v>127</v>
      </c>
      <c r="R13" s="4">
        <v>0</v>
      </c>
      <c r="S13" s="4">
        <v>282</v>
      </c>
      <c r="T13" s="4">
        <v>117</v>
      </c>
      <c r="U13" s="4">
        <v>118</v>
      </c>
      <c r="V13" s="4">
        <v>39</v>
      </c>
      <c r="W13" s="4">
        <v>20</v>
      </c>
      <c r="X13" s="9">
        <f t="shared" ref="X13:X39" si="12">SUM(Q13:W13)</f>
        <v>703</v>
      </c>
      <c r="Y13" s="9">
        <f>'Semaine 18'!W13</f>
        <v>935</v>
      </c>
      <c r="Z13" s="9">
        <v>7569</v>
      </c>
      <c r="AA13" s="25">
        <f t="shared" si="10"/>
        <v>9.1272032597175166E-5</v>
      </c>
    </row>
    <row r="14" spans="1:27" s="20" customFormat="1">
      <c r="B14" s="20" t="s">
        <v>11</v>
      </c>
      <c r="C14" s="21">
        <v>66987244</v>
      </c>
      <c r="E14" s="22">
        <v>769</v>
      </c>
      <c r="F14" s="22">
        <v>1083</v>
      </c>
      <c r="G14" s="23">
        <v>3640</v>
      </c>
      <c r="H14" s="22">
        <v>600</v>
      </c>
      <c r="I14" s="22">
        <v>1288</v>
      </c>
      <c r="J14" s="22">
        <v>579</v>
      </c>
      <c r="K14" s="22">
        <v>502</v>
      </c>
      <c r="L14" s="21">
        <f t="shared" si="11"/>
        <v>8461</v>
      </c>
      <c r="M14" s="21">
        <f>'Semaine 18'!L14</f>
        <v>6908</v>
      </c>
      <c r="N14" s="21">
        <v>177160</v>
      </c>
      <c r="O14" s="29">
        <f t="shared" si="8"/>
        <v>2.6446826204702496E-3</v>
      </c>
      <c r="P14" s="22"/>
      <c r="Q14" s="22">
        <v>306</v>
      </c>
      <c r="R14" s="22">
        <v>330</v>
      </c>
      <c r="S14" s="22">
        <v>278</v>
      </c>
      <c r="T14" s="22">
        <v>178</v>
      </c>
      <c r="U14" s="22">
        <v>243</v>
      </c>
      <c r="V14" s="22">
        <v>80</v>
      </c>
      <c r="W14" s="22">
        <v>70</v>
      </c>
      <c r="X14" s="21">
        <f t="shared" si="12"/>
        <v>1485</v>
      </c>
      <c r="Y14" s="21">
        <f>'Semaine 18'!W14</f>
        <v>2146</v>
      </c>
      <c r="Z14" s="21">
        <v>26380</v>
      </c>
      <c r="AA14" s="30">
        <f t="shared" si="10"/>
        <v>3.9380631930461266E-4</v>
      </c>
    </row>
    <row r="15" spans="1:27">
      <c r="B15" s="44" t="s">
        <v>12</v>
      </c>
      <c r="C15" s="9">
        <v>60431283</v>
      </c>
      <c r="E15" s="4">
        <v>1221</v>
      </c>
      <c r="F15" s="4">
        <v>1075</v>
      </c>
      <c r="G15" s="4">
        <v>1444</v>
      </c>
      <c r="H15" s="4">
        <v>1401</v>
      </c>
      <c r="I15" s="4">
        <v>1327</v>
      </c>
      <c r="J15" s="4">
        <v>1083</v>
      </c>
      <c r="K15" s="4">
        <v>802</v>
      </c>
      <c r="L15" s="9">
        <f t="shared" si="11"/>
        <v>8353</v>
      </c>
      <c r="M15" s="9">
        <f>'Semaine 18'!L15</f>
        <v>13977</v>
      </c>
      <c r="N15" s="9">
        <v>219070</v>
      </c>
      <c r="O15" s="36">
        <f t="shared" si="8"/>
        <v>3.6251092004781697E-3</v>
      </c>
      <c r="P15" s="4"/>
      <c r="Q15" s="4">
        <v>195</v>
      </c>
      <c r="R15" s="4">
        <v>236</v>
      </c>
      <c r="S15" s="4">
        <v>369</v>
      </c>
      <c r="T15" s="4">
        <v>274</v>
      </c>
      <c r="U15" s="4">
        <v>243</v>
      </c>
      <c r="V15" s="4">
        <v>194</v>
      </c>
      <c r="W15" s="4">
        <v>165</v>
      </c>
      <c r="X15" s="9">
        <f t="shared" si="12"/>
        <v>1676</v>
      </c>
      <c r="Y15" s="9">
        <f>'Semaine 18'!W15</f>
        <v>2326</v>
      </c>
      <c r="Z15" s="9">
        <v>30560</v>
      </c>
      <c r="AA15" s="37">
        <f t="shared" si="10"/>
        <v>5.0569834832068681E-4</v>
      </c>
    </row>
    <row r="16" spans="1:27">
      <c r="B16" s="44" t="s">
        <v>13</v>
      </c>
      <c r="C16" s="9">
        <v>46723749</v>
      </c>
      <c r="E16" s="4">
        <v>545</v>
      </c>
      <c r="F16" s="4">
        <v>1318</v>
      </c>
      <c r="G16" s="4">
        <v>996</v>
      </c>
      <c r="H16" s="4">
        <v>1122</v>
      </c>
      <c r="I16" s="4">
        <v>1410</v>
      </c>
      <c r="J16" s="9">
        <v>721</v>
      </c>
      <c r="K16" s="4">
        <v>812</v>
      </c>
      <c r="L16" s="9">
        <f t="shared" si="11"/>
        <v>6924</v>
      </c>
      <c r="M16" s="46">
        <f>'Semaine 18'!L16</f>
        <v>-7177</v>
      </c>
      <c r="N16" s="9">
        <v>224390</v>
      </c>
      <c r="O16" s="36">
        <f t="shared" si="8"/>
        <v>4.8024827802238216E-3</v>
      </c>
      <c r="P16" s="4"/>
      <c r="Q16" s="4">
        <v>164</v>
      </c>
      <c r="R16" s="4">
        <v>185</v>
      </c>
      <c r="S16" s="4">
        <v>244</v>
      </c>
      <c r="T16" s="4">
        <v>213</v>
      </c>
      <c r="U16" s="4">
        <v>229</v>
      </c>
      <c r="V16" s="4">
        <v>179</v>
      </c>
      <c r="W16" s="4">
        <v>143</v>
      </c>
      <c r="X16" s="9">
        <f t="shared" si="12"/>
        <v>1357</v>
      </c>
      <c r="Y16" s="9">
        <f>'Semaine 18'!W16</f>
        <v>2198</v>
      </c>
      <c r="Z16" s="9">
        <v>26621</v>
      </c>
      <c r="AA16" s="37">
        <f t="shared" si="10"/>
        <v>5.6975308209964055E-4</v>
      </c>
    </row>
    <row r="17" spans="2:27">
      <c r="B17" t="s">
        <v>14</v>
      </c>
      <c r="C17" s="9">
        <v>37978548</v>
      </c>
      <c r="E17" s="4">
        <v>313</v>
      </c>
      <c r="F17" s="4">
        <v>425</v>
      </c>
      <c r="G17" s="4">
        <v>309</v>
      </c>
      <c r="H17" s="4">
        <v>307</v>
      </c>
      <c r="I17" s="4">
        <v>319</v>
      </c>
      <c r="J17" s="4">
        <v>285</v>
      </c>
      <c r="K17" s="4">
        <v>345</v>
      </c>
      <c r="L17" s="9">
        <f t="shared" si="11"/>
        <v>2303</v>
      </c>
      <c r="M17" s="9">
        <f>'Semaine 18'!L17</f>
        <v>2102</v>
      </c>
      <c r="N17" s="9">
        <v>15996</v>
      </c>
      <c r="O17" s="24">
        <f t="shared" si="8"/>
        <v>4.2118513851556412E-4</v>
      </c>
      <c r="P17" s="4"/>
      <c r="Q17" s="4">
        <v>20</v>
      </c>
      <c r="R17" s="4">
        <v>18</v>
      </c>
      <c r="S17" s="4">
        <v>17</v>
      </c>
      <c r="T17" s="4">
        <v>22</v>
      </c>
      <c r="U17" s="4">
        <v>21</v>
      </c>
      <c r="V17" s="4">
        <v>9</v>
      </c>
      <c r="W17" s="4">
        <v>15</v>
      </c>
      <c r="X17" s="9">
        <f t="shared" si="12"/>
        <v>122</v>
      </c>
      <c r="Y17" s="9">
        <f>'Semaine 18'!W17</f>
        <v>140</v>
      </c>
      <c r="Z17" s="9">
        <v>800</v>
      </c>
      <c r="AA17" s="25">
        <f t="shared" si="10"/>
        <v>2.106452305654234E-5</v>
      </c>
    </row>
    <row r="18" spans="2:27">
      <c r="B18" t="s">
        <v>21</v>
      </c>
      <c r="C18" s="9">
        <v>19473936</v>
      </c>
      <c r="E18" s="4">
        <v>349</v>
      </c>
      <c r="F18" s="4">
        <v>325</v>
      </c>
      <c r="G18" s="4">
        <v>270</v>
      </c>
      <c r="H18" s="4">
        <v>392</v>
      </c>
      <c r="I18" s="4">
        <v>312</v>
      </c>
      <c r="J18" s="4">
        <v>320</v>
      </c>
      <c r="K18" s="4">
        <v>231</v>
      </c>
      <c r="L18" s="9">
        <f t="shared" si="11"/>
        <v>2199</v>
      </c>
      <c r="M18" s="9">
        <f>'Semaine 18'!L18</f>
        <v>2097</v>
      </c>
      <c r="N18" s="9">
        <v>15362</v>
      </c>
      <c r="O18" s="24">
        <f t="shared" si="8"/>
        <v>7.8884925985173203E-4</v>
      </c>
      <c r="P18" s="4"/>
      <c r="Q18" s="4">
        <v>28</v>
      </c>
      <c r="R18" s="4">
        <v>23</v>
      </c>
      <c r="S18" s="4">
        <v>23</v>
      </c>
      <c r="T18" s="4">
        <v>24</v>
      </c>
      <c r="U18" s="4">
        <v>35</v>
      </c>
      <c r="V18" s="4">
        <v>16</v>
      </c>
      <c r="W18" s="4">
        <v>22</v>
      </c>
      <c r="X18" s="9">
        <f t="shared" si="12"/>
        <v>171</v>
      </c>
      <c r="Y18" s="9">
        <f>'Semaine 18'!W18</f>
        <v>170</v>
      </c>
      <c r="Z18" s="9">
        <v>961</v>
      </c>
      <c r="AA18" s="25">
        <f t="shared" si="10"/>
        <v>4.934801059220899E-5</v>
      </c>
    </row>
    <row r="19" spans="2:27">
      <c r="B19" t="s">
        <v>15</v>
      </c>
      <c r="C19" s="9">
        <v>17231017</v>
      </c>
      <c r="E19" s="4">
        <v>199</v>
      </c>
      <c r="F19" s="4">
        <v>318</v>
      </c>
      <c r="G19" s="4">
        <v>232</v>
      </c>
      <c r="H19" s="4">
        <v>455</v>
      </c>
      <c r="I19" s="4">
        <v>319</v>
      </c>
      <c r="J19" s="4">
        <v>289</v>
      </c>
      <c r="K19" s="4">
        <v>245</v>
      </c>
      <c r="L19" s="9">
        <f t="shared" si="11"/>
        <v>2057</v>
      </c>
      <c r="M19" s="9">
        <f>'Semaine 18'!L19</f>
        <v>3050</v>
      </c>
      <c r="N19" s="9">
        <v>53081</v>
      </c>
      <c r="O19" s="24">
        <f t="shared" si="8"/>
        <v>3.0805494533491552E-3</v>
      </c>
      <c r="P19" s="4"/>
      <c r="Q19" s="4">
        <v>26</v>
      </c>
      <c r="R19" s="4">
        <v>87</v>
      </c>
      <c r="S19" s="4">
        <v>36</v>
      </c>
      <c r="T19" s="4">
        <v>85</v>
      </c>
      <c r="U19" s="4">
        <v>71</v>
      </c>
      <c r="V19" s="4">
        <v>64</v>
      </c>
      <c r="W19" s="4">
        <v>18</v>
      </c>
      <c r="X19" s="9">
        <f t="shared" si="12"/>
        <v>387</v>
      </c>
      <c r="Y19" s="9">
        <f>'Semaine 18'!W19</f>
        <v>579</v>
      </c>
      <c r="Z19" s="9">
        <v>5459</v>
      </c>
      <c r="AA19" s="25">
        <f t="shared" si="10"/>
        <v>3.168124086929982E-4</v>
      </c>
    </row>
    <row r="20" spans="2:27">
      <c r="B20" s="44" t="s">
        <v>16</v>
      </c>
      <c r="C20" s="9">
        <v>11422068</v>
      </c>
      <c r="E20" s="4">
        <v>361</v>
      </c>
      <c r="F20" s="4">
        <v>242</v>
      </c>
      <c r="G20" s="4">
        <v>272</v>
      </c>
      <c r="H20" s="4">
        <v>639</v>
      </c>
      <c r="I20" s="4">
        <v>591</v>
      </c>
      <c r="J20" s="4">
        <v>585</v>
      </c>
      <c r="K20" s="4">
        <v>485</v>
      </c>
      <c r="L20" s="9">
        <f t="shared" si="11"/>
        <v>3175</v>
      </c>
      <c r="M20" s="9">
        <f>'Semaine 18'!L20</f>
        <v>4192</v>
      </c>
      <c r="N20" s="9">
        <v>42826</v>
      </c>
      <c r="O20" s="36">
        <f t="shared" si="8"/>
        <v>3.7494086009643786E-3</v>
      </c>
      <c r="P20" s="4"/>
      <c r="Q20" s="4">
        <v>80</v>
      </c>
      <c r="R20" s="4">
        <v>92</v>
      </c>
      <c r="S20" s="4">
        <v>323</v>
      </c>
      <c r="T20" s="4">
        <v>76</v>
      </c>
      <c r="U20" s="4">
        <v>106</v>
      </c>
      <c r="V20" s="4">
        <v>60</v>
      </c>
      <c r="W20" s="4">
        <v>75</v>
      </c>
      <c r="X20" s="9">
        <f t="shared" si="12"/>
        <v>812</v>
      </c>
      <c r="Y20" s="9">
        <f>'Semaine 18'!W20</f>
        <v>848</v>
      </c>
      <c r="Z20" s="9">
        <v>8656</v>
      </c>
      <c r="AA20" s="37">
        <f t="shared" si="10"/>
        <v>7.5783124386932387E-4</v>
      </c>
    </row>
    <row r="21" spans="2:27">
      <c r="B21" t="s">
        <v>27</v>
      </c>
      <c r="C21" s="9">
        <v>10727668</v>
      </c>
      <c r="E21" s="4">
        <v>6</v>
      </c>
      <c r="F21" s="4">
        <v>10</v>
      </c>
      <c r="G21" s="4">
        <v>21</v>
      </c>
      <c r="H21" s="4">
        <v>15</v>
      </c>
      <c r="I21" s="4">
        <v>13</v>
      </c>
      <c r="J21" s="4">
        <v>19</v>
      </c>
      <c r="K21" s="4">
        <v>6</v>
      </c>
      <c r="L21" s="9">
        <f t="shared" si="11"/>
        <v>90</v>
      </c>
      <c r="M21" s="9">
        <f>'Semaine 18'!L21</f>
        <v>114</v>
      </c>
      <c r="N21" s="9">
        <v>2716</v>
      </c>
      <c r="O21" s="24">
        <f t="shared" si="8"/>
        <v>2.5317711174506892E-4</v>
      </c>
      <c r="P21" s="4"/>
      <c r="Q21" s="4">
        <v>2</v>
      </c>
      <c r="R21" s="4">
        <v>0</v>
      </c>
      <c r="S21" s="4">
        <v>1</v>
      </c>
      <c r="T21" s="4">
        <v>1</v>
      </c>
      <c r="U21" s="4">
        <v>2</v>
      </c>
      <c r="V21" s="4">
        <v>1</v>
      </c>
      <c r="W21" s="4">
        <v>0</v>
      </c>
      <c r="X21" s="9">
        <f t="shared" si="12"/>
        <v>7</v>
      </c>
      <c r="Y21" s="9">
        <f>'Semaine 18'!W21</f>
        <v>13</v>
      </c>
      <c r="Z21" s="9">
        <v>151</v>
      </c>
      <c r="AA21" s="25">
        <f t="shared" si="10"/>
        <v>1.4075752530745731E-5</v>
      </c>
    </row>
    <row r="22" spans="2:27">
      <c r="B22" t="s">
        <v>23</v>
      </c>
      <c r="C22" s="9">
        <v>10625695</v>
      </c>
      <c r="E22" s="4">
        <v>38</v>
      </c>
      <c r="F22" s="4">
        <v>77</v>
      </c>
      <c r="G22" s="4">
        <v>78</v>
      </c>
      <c r="H22" s="4">
        <v>57</v>
      </c>
      <c r="I22" s="4">
        <v>46</v>
      </c>
      <c r="J22" s="4">
        <v>18</v>
      </c>
      <c r="K22" s="4">
        <v>11</v>
      </c>
      <c r="L22" s="9">
        <f t="shared" si="11"/>
        <v>325</v>
      </c>
      <c r="M22" s="9">
        <f>'Semaine 18'!L22</f>
        <v>403</v>
      </c>
      <c r="N22" s="9">
        <v>8106</v>
      </c>
      <c r="O22" s="24">
        <f t="shared" si="8"/>
        <v>7.6286774653328557E-4</v>
      </c>
      <c r="P22" s="4"/>
      <c r="Q22" s="4">
        <v>4</v>
      </c>
      <c r="R22" s="4">
        <v>5</v>
      </c>
      <c r="S22" s="4">
        <v>5</v>
      </c>
      <c r="T22" s="4">
        <v>8</v>
      </c>
      <c r="U22" s="4">
        <v>3</v>
      </c>
      <c r="V22" s="4">
        <v>3</v>
      </c>
      <c r="W22" s="4">
        <v>3</v>
      </c>
      <c r="X22" s="9">
        <f t="shared" si="12"/>
        <v>31</v>
      </c>
      <c r="Y22" s="9">
        <f>'Semaine 18'!W22</f>
        <v>27</v>
      </c>
      <c r="Z22" s="9">
        <v>279</v>
      </c>
      <c r="AA22" s="25">
        <f t="shared" si="10"/>
        <v>2.6257106005771858E-5</v>
      </c>
    </row>
    <row r="23" spans="2:27">
      <c r="B23" t="s">
        <v>17</v>
      </c>
      <c r="C23" s="9">
        <v>10281762</v>
      </c>
      <c r="E23" s="4">
        <v>242</v>
      </c>
      <c r="F23" s="4">
        <v>178</v>
      </c>
      <c r="G23" s="4">
        <v>480</v>
      </c>
      <c r="H23" s="4">
        <v>583</v>
      </c>
      <c r="I23" s="4">
        <v>553</v>
      </c>
      <c r="J23" s="4">
        <v>138</v>
      </c>
      <c r="K23" s="4">
        <v>175</v>
      </c>
      <c r="L23" s="9">
        <f t="shared" si="11"/>
        <v>2349</v>
      </c>
      <c r="M23" s="9">
        <f>'Semaine 18'!L23</f>
        <v>1798</v>
      </c>
      <c r="N23" s="9">
        <v>27581</v>
      </c>
      <c r="O23" s="24">
        <f t="shared" si="8"/>
        <v>2.6825168682177237E-3</v>
      </c>
      <c r="P23" s="4"/>
      <c r="Q23" s="4">
        <v>20</v>
      </c>
      <c r="R23" s="4">
        <v>11</v>
      </c>
      <c r="S23" s="4">
        <v>15</v>
      </c>
      <c r="T23" s="4">
        <v>16</v>
      </c>
      <c r="U23" s="4">
        <v>9</v>
      </c>
      <c r="V23" s="4">
        <v>12</v>
      </c>
      <c r="W23" s="4">
        <v>9</v>
      </c>
      <c r="X23" s="9">
        <f t="shared" si="12"/>
        <v>92</v>
      </c>
      <c r="Y23" s="9">
        <f>'Semaine 18'!W23</f>
        <v>143</v>
      </c>
      <c r="Z23" s="9">
        <v>1135</v>
      </c>
      <c r="AA23" s="25">
        <f t="shared" si="10"/>
        <v>1.103896394411775E-4</v>
      </c>
    </row>
    <row r="24" spans="2:27">
      <c r="B24" t="s">
        <v>18</v>
      </c>
      <c r="C24" s="9">
        <v>10183175</v>
      </c>
      <c r="E24" s="4">
        <v>404</v>
      </c>
      <c r="F24" s="4">
        <v>495</v>
      </c>
      <c r="G24" s="4">
        <v>702</v>
      </c>
      <c r="H24" s="4">
        <v>705</v>
      </c>
      <c r="I24" s="4">
        <v>642</v>
      </c>
      <c r="J24" s="4">
        <v>656</v>
      </c>
      <c r="K24" s="4">
        <v>401</v>
      </c>
      <c r="L24" s="9">
        <f t="shared" si="11"/>
        <v>4005</v>
      </c>
      <c r="M24" s="9">
        <f>'Semaine 18'!L24</f>
        <v>3905</v>
      </c>
      <c r="N24" s="9">
        <v>26322</v>
      </c>
      <c r="O24" s="24">
        <f t="shared" si="8"/>
        <v>2.584851973966862E-3</v>
      </c>
      <c r="P24" s="4"/>
      <c r="Q24" s="4">
        <v>90</v>
      </c>
      <c r="R24" s="4">
        <v>85</v>
      </c>
      <c r="S24" s="4">
        <v>87</v>
      </c>
      <c r="T24" s="4">
        <v>99</v>
      </c>
      <c r="U24" s="4">
        <v>135</v>
      </c>
      <c r="V24" s="4">
        <v>45</v>
      </c>
      <c r="W24" s="4">
        <v>5</v>
      </c>
      <c r="X24" s="9">
        <f t="shared" si="12"/>
        <v>546</v>
      </c>
      <c r="Y24" s="9">
        <f>'Semaine 18'!W24</f>
        <v>477</v>
      </c>
      <c r="Z24" s="9">
        <v>3225</v>
      </c>
      <c r="AA24" s="25">
        <f t="shared" si="10"/>
        <v>3.1669886847667845E-4</v>
      </c>
    </row>
    <row r="25" spans="2:27">
      <c r="B25" t="s">
        <v>26</v>
      </c>
      <c r="C25" s="9">
        <v>9768785</v>
      </c>
      <c r="E25" s="4">
        <v>37</v>
      </c>
      <c r="F25" s="4">
        <v>30</v>
      </c>
      <c r="G25" s="4">
        <v>46</v>
      </c>
      <c r="H25" s="4">
        <v>39</v>
      </c>
      <c r="I25" s="4">
        <v>28</v>
      </c>
      <c r="J25" s="4">
        <v>35</v>
      </c>
      <c r="K25" s="4">
        <v>50</v>
      </c>
      <c r="L25" s="9">
        <f t="shared" si="11"/>
        <v>265</v>
      </c>
      <c r="M25" s="9">
        <f>'Semaine 18'!L25</f>
        <v>499</v>
      </c>
      <c r="N25" s="9">
        <v>3263</v>
      </c>
      <c r="O25" s="24">
        <f t="shared" si="8"/>
        <v>3.340231154642056E-4</v>
      </c>
      <c r="P25" s="4"/>
      <c r="Q25" s="4">
        <v>11</v>
      </c>
      <c r="R25" s="4">
        <v>12</v>
      </c>
      <c r="S25" s="4">
        <v>10</v>
      </c>
      <c r="T25" s="4">
        <v>10</v>
      </c>
      <c r="U25" s="4">
        <v>9</v>
      </c>
      <c r="V25" s="4">
        <v>13</v>
      </c>
      <c r="W25" s="4">
        <v>8</v>
      </c>
      <c r="X25" s="9">
        <f t="shared" si="12"/>
        <v>73</v>
      </c>
      <c r="Y25" s="9">
        <f>'Semaine 18'!W25</f>
        <v>73</v>
      </c>
      <c r="Z25" s="9">
        <v>413</v>
      </c>
      <c r="AA25" s="25">
        <f t="shared" si="10"/>
        <v>4.2277519671074756E-5</v>
      </c>
    </row>
    <row r="26" spans="2:27">
      <c r="B26" t="s">
        <v>20</v>
      </c>
      <c r="C26" s="9">
        <v>8847037</v>
      </c>
      <c r="E26" s="4">
        <v>24</v>
      </c>
      <c r="F26" s="4">
        <v>29</v>
      </c>
      <c r="G26" s="4">
        <v>34</v>
      </c>
      <c r="H26" s="4">
        <v>68</v>
      </c>
      <c r="I26" s="4">
        <v>22</v>
      </c>
      <c r="J26" s="4">
        <v>59</v>
      </c>
      <c r="K26" s="4">
        <v>38</v>
      </c>
      <c r="L26" s="9">
        <f t="shared" si="11"/>
        <v>274</v>
      </c>
      <c r="M26" s="9">
        <f>'Semaine 18'!L26</f>
        <v>410</v>
      </c>
      <c r="N26" s="9">
        <v>15871</v>
      </c>
      <c r="O26" s="24">
        <f t="shared" si="8"/>
        <v>1.7939339464727005E-3</v>
      </c>
      <c r="P26" s="4"/>
      <c r="Q26" s="4">
        <v>2</v>
      </c>
      <c r="R26" s="4">
        <v>6</v>
      </c>
      <c r="S26" s="4">
        <v>2</v>
      </c>
      <c r="T26" s="4">
        <v>1</v>
      </c>
      <c r="U26" s="4">
        <v>5</v>
      </c>
      <c r="V26" s="4">
        <v>1</v>
      </c>
      <c r="W26" s="4">
        <v>3</v>
      </c>
      <c r="X26" s="9">
        <f>SUM(Q26:W26)</f>
        <v>20</v>
      </c>
      <c r="Y26" s="9">
        <f>'Semaine 18'!W26</f>
        <v>60</v>
      </c>
      <c r="Z26" s="9">
        <v>618</v>
      </c>
      <c r="AA26" s="25">
        <f t="shared" si="10"/>
        <v>6.9853895716724137E-5</v>
      </c>
    </row>
    <row r="27" spans="2:27">
      <c r="B27" t="s">
        <v>30</v>
      </c>
      <c r="C27" s="9">
        <v>7024216</v>
      </c>
      <c r="E27" s="4">
        <v>34</v>
      </c>
      <c r="F27" s="4">
        <v>52</v>
      </c>
      <c r="G27" s="4">
        <v>74</v>
      </c>
      <c r="H27" s="4">
        <v>51</v>
      </c>
      <c r="I27" s="4">
        <v>43</v>
      </c>
      <c r="J27" s="4">
        <v>49</v>
      </c>
      <c r="K27" s="4">
        <v>44</v>
      </c>
      <c r="L27" s="9">
        <f t="shared" si="11"/>
        <v>347</v>
      </c>
      <c r="M27" s="9">
        <f>'Semaine 18'!L27</f>
        <v>347</v>
      </c>
      <c r="N27" s="9">
        <v>1965</v>
      </c>
      <c r="O27" s="24">
        <f t="shared" si="8"/>
        <v>2.7974652260124119E-4</v>
      </c>
      <c r="P27" s="4"/>
      <c r="Q27" s="4">
        <v>5</v>
      </c>
      <c r="R27" s="4">
        <v>2</v>
      </c>
      <c r="S27" s="4">
        <v>4</v>
      </c>
      <c r="T27" s="4">
        <v>0</v>
      </c>
      <c r="U27" s="4">
        <v>2</v>
      </c>
      <c r="V27" s="4">
        <v>4</v>
      </c>
      <c r="W27" s="4">
        <v>1</v>
      </c>
      <c r="X27" s="9">
        <f t="shared" si="12"/>
        <v>18</v>
      </c>
      <c r="Y27" s="9">
        <f>'Semaine 18'!W27</f>
        <v>17</v>
      </c>
      <c r="Z27" s="9">
        <v>91</v>
      </c>
      <c r="AA27" s="25">
        <f t="shared" si="10"/>
        <v>1.2955182471609642E-5</v>
      </c>
    </row>
    <row r="28" spans="2:27">
      <c r="B28" t="s">
        <v>22</v>
      </c>
      <c r="C28" s="9">
        <v>5797446</v>
      </c>
      <c r="E28" s="4">
        <v>147</v>
      </c>
      <c r="F28" s="4">
        <v>151</v>
      </c>
      <c r="G28" s="4">
        <v>117</v>
      </c>
      <c r="H28" s="4">
        <v>145</v>
      </c>
      <c r="I28" s="4">
        <v>135</v>
      </c>
      <c r="J28" s="4">
        <v>101</v>
      </c>
      <c r="K28" s="4">
        <v>110</v>
      </c>
      <c r="L28" s="9">
        <f t="shared" si="11"/>
        <v>906</v>
      </c>
      <c r="M28" s="9">
        <f>'Semaine 18'!L28</f>
        <v>962</v>
      </c>
      <c r="N28" s="9">
        <v>10440</v>
      </c>
      <c r="O28" s="24">
        <f t="shared" si="8"/>
        <v>1.8007929698698358E-3</v>
      </c>
      <c r="P28" s="4"/>
      <c r="Q28" s="4">
        <v>9</v>
      </c>
      <c r="R28" s="4">
        <v>10</v>
      </c>
      <c r="S28" s="4">
        <v>3</v>
      </c>
      <c r="T28" s="4">
        <v>8</v>
      </c>
      <c r="U28" s="4">
        <v>8</v>
      </c>
      <c r="V28" s="4">
        <v>4</v>
      </c>
      <c r="W28" s="4">
        <v>3</v>
      </c>
      <c r="X28" s="9">
        <f t="shared" si="12"/>
        <v>45</v>
      </c>
      <c r="Y28" s="9">
        <f>'Semaine 18'!W28</f>
        <v>57</v>
      </c>
      <c r="Z28" s="9">
        <v>529</v>
      </c>
      <c r="AA28" s="25">
        <f t="shared" si="10"/>
        <v>9.1247076729994553E-5</v>
      </c>
    </row>
    <row r="29" spans="2:27">
      <c r="B29" t="s">
        <v>24</v>
      </c>
      <c r="C29" s="9">
        <v>5518050</v>
      </c>
      <c r="E29" s="4">
        <v>73</v>
      </c>
      <c r="F29" s="4">
        <v>85</v>
      </c>
      <c r="G29" s="4">
        <v>161</v>
      </c>
      <c r="H29" s="4">
        <v>100</v>
      </c>
      <c r="I29" s="4">
        <v>65</v>
      </c>
      <c r="J29" s="4">
        <v>142</v>
      </c>
      <c r="K29" s="4">
        <v>82</v>
      </c>
      <c r="L29" s="9">
        <f t="shared" si="11"/>
        <v>708</v>
      </c>
      <c r="M29" s="9">
        <f>'Semaine 18'!L29</f>
        <v>701</v>
      </c>
      <c r="N29" s="9">
        <v>5962</v>
      </c>
      <c r="O29" s="24">
        <f t="shared" si="8"/>
        <v>1.0804541459392357E-3</v>
      </c>
      <c r="P29" s="4"/>
      <c r="Q29" s="4">
        <v>10</v>
      </c>
      <c r="R29" s="4">
        <v>6</v>
      </c>
      <c r="S29" s="4">
        <v>6</v>
      </c>
      <c r="T29" s="4">
        <v>3</v>
      </c>
      <c r="U29" s="4">
        <v>5</v>
      </c>
      <c r="V29" s="4">
        <v>5</v>
      </c>
      <c r="W29" s="4">
        <v>2</v>
      </c>
      <c r="X29" s="9">
        <f t="shared" si="12"/>
        <v>37</v>
      </c>
      <c r="Y29" s="9">
        <f>'Semaine 18'!W29</f>
        <v>34</v>
      </c>
      <c r="Z29" s="9">
        <v>267</v>
      </c>
      <c r="AA29" s="25">
        <f t="shared" si="10"/>
        <v>4.8386658330388454E-5</v>
      </c>
    </row>
    <row r="30" spans="2:27">
      <c r="B30" t="s">
        <v>32</v>
      </c>
      <c r="C30" s="9">
        <v>5447011</v>
      </c>
      <c r="E30" s="4">
        <v>5</v>
      </c>
      <c r="F30" s="4">
        <v>8</v>
      </c>
      <c r="G30" s="4">
        <v>8</v>
      </c>
      <c r="H30" s="4">
        <v>16</v>
      </c>
      <c r="I30" s="4">
        <v>10</v>
      </c>
      <c r="J30" s="4">
        <v>0</v>
      </c>
      <c r="K30" s="4">
        <v>2</v>
      </c>
      <c r="L30" s="9">
        <f t="shared" si="11"/>
        <v>49</v>
      </c>
      <c r="M30" s="9">
        <f>'Semaine 18'!L30</f>
        <v>34</v>
      </c>
      <c r="N30" s="9">
        <v>1457</v>
      </c>
      <c r="O30" s="24">
        <f t="shared" si="8"/>
        <v>2.6748614974340972E-4</v>
      </c>
      <c r="P30" s="4"/>
      <c r="Q30" s="4">
        <v>1</v>
      </c>
      <c r="R30" s="4">
        <v>0</v>
      </c>
      <c r="S30" s="4">
        <v>0</v>
      </c>
      <c r="T30" s="4">
        <v>1</v>
      </c>
      <c r="U30" s="4">
        <v>0</v>
      </c>
      <c r="V30" s="4">
        <v>0</v>
      </c>
      <c r="W30" s="4">
        <v>0</v>
      </c>
      <c r="X30" s="9">
        <f t="shared" si="12"/>
        <v>2</v>
      </c>
      <c r="Y30" s="9">
        <f>'Semaine 18'!W30</f>
        <v>7</v>
      </c>
      <c r="Z30" s="9">
        <v>26</v>
      </c>
      <c r="AA30" s="25">
        <f t="shared" si="10"/>
        <v>4.7732600503285194E-6</v>
      </c>
    </row>
    <row r="31" spans="2:27">
      <c r="B31" s="44" t="s">
        <v>19</v>
      </c>
      <c r="C31" s="9">
        <v>4853506</v>
      </c>
      <c r="E31" s="4">
        <v>266</v>
      </c>
      <c r="F31" s="4">
        <v>211</v>
      </c>
      <c r="G31" s="4">
        <v>265</v>
      </c>
      <c r="H31" s="4">
        <v>137</v>
      </c>
      <c r="I31" s="4">
        <v>156</v>
      </c>
      <c r="J31" s="4">
        <v>219</v>
      </c>
      <c r="K31" s="4">
        <v>236</v>
      </c>
      <c r="L31" s="9">
        <f t="shared" si="11"/>
        <v>1490</v>
      </c>
      <c r="M31" s="9">
        <f>'Semaine 18'!L31</f>
        <v>2615</v>
      </c>
      <c r="N31" s="9">
        <v>22996</v>
      </c>
      <c r="O31" s="36">
        <f t="shared" si="8"/>
        <v>4.738018249076029E-3</v>
      </c>
      <c r="P31" s="4"/>
      <c r="Q31" s="4">
        <v>16</v>
      </c>
      <c r="R31" s="4">
        <v>20</v>
      </c>
      <c r="S31" s="4">
        <v>36</v>
      </c>
      <c r="T31" s="4">
        <v>28</v>
      </c>
      <c r="U31" s="4">
        <v>26</v>
      </c>
      <c r="V31" s="4">
        <v>17</v>
      </c>
      <c r="W31" s="4">
        <v>12</v>
      </c>
      <c r="X31" s="9">
        <f t="shared" si="12"/>
        <v>155</v>
      </c>
      <c r="Y31" s="9">
        <f>'Semaine 18'!W31</f>
        <v>223</v>
      </c>
      <c r="Z31" s="9">
        <v>1458</v>
      </c>
      <c r="AA31" s="25">
        <f t="shared" si="10"/>
        <v>3.0040140055456819E-4</v>
      </c>
    </row>
    <row r="32" spans="2:27">
      <c r="B32" t="s">
        <v>28</v>
      </c>
      <c r="C32" s="9">
        <v>4089400</v>
      </c>
      <c r="E32" s="4">
        <v>5</v>
      </c>
      <c r="F32" s="4">
        <v>11</v>
      </c>
      <c r="G32" s="4">
        <v>7</v>
      </c>
      <c r="H32" s="4">
        <v>6</v>
      </c>
      <c r="I32" s="4">
        <v>36</v>
      </c>
      <c r="J32" s="4">
        <v>15</v>
      </c>
      <c r="K32" s="4">
        <v>11</v>
      </c>
      <c r="L32" s="9">
        <f t="shared" si="11"/>
        <v>91</v>
      </c>
      <c r="M32" s="9">
        <f>'Semaine 18'!L32</f>
        <v>72</v>
      </c>
      <c r="N32" s="9">
        <v>2187</v>
      </c>
      <c r="O32" s="24">
        <f t="shared" si="8"/>
        <v>5.3479728077468578E-4</v>
      </c>
      <c r="P32" s="4"/>
      <c r="Q32" s="4">
        <v>1</v>
      </c>
      <c r="R32" s="4">
        <v>3</v>
      </c>
      <c r="S32" s="4">
        <v>2</v>
      </c>
      <c r="T32" s="4">
        <v>1</v>
      </c>
      <c r="U32" s="4">
        <v>0</v>
      </c>
      <c r="V32" s="4">
        <v>1</v>
      </c>
      <c r="W32" s="4">
        <v>3</v>
      </c>
      <c r="X32" s="9">
        <f t="shared" si="12"/>
        <v>11</v>
      </c>
      <c r="Y32" s="9">
        <f>'Semaine 18'!W32</f>
        <v>23</v>
      </c>
      <c r="Z32" s="9">
        <v>90</v>
      </c>
      <c r="AA32" s="25">
        <f t="shared" si="10"/>
        <v>2.200811855039859E-5</v>
      </c>
    </row>
    <row r="33" spans="2:27">
      <c r="B33" t="s">
        <v>33</v>
      </c>
      <c r="C33" s="9">
        <v>2789533</v>
      </c>
      <c r="E33" s="4">
        <v>9</v>
      </c>
      <c r="F33" s="4">
        <v>4</v>
      </c>
      <c r="G33" s="4">
        <v>5</v>
      </c>
      <c r="H33" s="4">
        <v>5</v>
      </c>
      <c r="I33" s="4">
        <v>3</v>
      </c>
      <c r="J33" s="4">
        <v>8</v>
      </c>
      <c r="K33" s="4">
        <v>35</v>
      </c>
      <c r="L33" s="9">
        <f t="shared" si="11"/>
        <v>69</v>
      </c>
      <c r="M33" s="9">
        <f>'Semaine 18'!L33</f>
        <v>-20</v>
      </c>
      <c r="N33" s="9">
        <v>1479</v>
      </c>
      <c r="O33" s="24">
        <f t="shared" si="8"/>
        <v>5.3019627299623275E-4</v>
      </c>
      <c r="P33" s="4"/>
      <c r="Q33" s="4">
        <v>0</v>
      </c>
      <c r="R33" s="4">
        <v>0</v>
      </c>
      <c r="S33" s="4">
        <v>2</v>
      </c>
      <c r="T33" s="4">
        <v>1</v>
      </c>
      <c r="U33" s="4">
        <v>0</v>
      </c>
      <c r="V33" s="4">
        <v>0</v>
      </c>
      <c r="W33" s="4">
        <v>1</v>
      </c>
      <c r="X33" s="9">
        <f t="shared" si="12"/>
        <v>4</v>
      </c>
      <c r="Y33" s="9">
        <f>'Semaine 18'!W33</f>
        <v>5</v>
      </c>
      <c r="Z33" s="9">
        <v>50</v>
      </c>
      <c r="AA33" s="25">
        <f t="shared" si="10"/>
        <v>1.7924147160116049E-5</v>
      </c>
    </row>
    <row r="34" spans="2:27">
      <c r="B34" t="s">
        <v>31</v>
      </c>
      <c r="C34" s="9">
        <v>2067372</v>
      </c>
      <c r="E34" s="4">
        <v>0</v>
      </c>
      <c r="F34" s="4">
        <v>6</v>
      </c>
      <c r="G34" s="4">
        <v>3</v>
      </c>
      <c r="H34" s="4">
        <v>1</v>
      </c>
      <c r="I34" s="4">
        <v>1</v>
      </c>
      <c r="J34" s="4">
        <v>4</v>
      </c>
      <c r="K34" s="4">
        <v>3</v>
      </c>
      <c r="L34" s="9">
        <f t="shared" si="11"/>
        <v>18</v>
      </c>
      <c r="M34" s="9">
        <f>'Semaine 18'!L34</f>
        <v>51</v>
      </c>
      <c r="N34" s="9">
        <v>1457</v>
      </c>
      <c r="O34" s="24">
        <f t="shared" si="8"/>
        <v>7.0475947241231869E-4</v>
      </c>
      <c r="P34" s="4"/>
      <c r="Q34" s="4">
        <v>1</v>
      </c>
      <c r="R34" s="4">
        <v>1</v>
      </c>
      <c r="S34" s="4">
        <v>1</v>
      </c>
      <c r="T34" s="4">
        <v>0</v>
      </c>
      <c r="U34" s="4">
        <v>1</v>
      </c>
      <c r="V34" s="4">
        <v>1</v>
      </c>
      <c r="W34" s="4">
        <v>1</v>
      </c>
      <c r="X34" s="9">
        <f t="shared" si="12"/>
        <v>6</v>
      </c>
      <c r="Y34" s="9">
        <f>'Semaine 18'!W34</f>
        <v>13</v>
      </c>
      <c r="Z34" s="9">
        <v>102</v>
      </c>
      <c r="AA34" s="25">
        <f t="shared" si="10"/>
        <v>4.9338000127698356E-5</v>
      </c>
    </row>
    <row r="35" spans="2:27">
      <c r="B35" t="s">
        <v>34</v>
      </c>
      <c r="C35" s="9">
        <v>1926542</v>
      </c>
      <c r="E35" s="4">
        <v>17</v>
      </c>
      <c r="F35" s="4">
        <v>0</v>
      </c>
      <c r="G35" s="4">
        <v>4</v>
      </c>
      <c r="H35" s="4">
        <v>9</v>
      </c>
      <c r="I35" s="4">
        <v>19</v>
      </c>
      <c r="J35" s="4">
        <v>2</v>
      </c>
      <c r="K35" s="4">
        <v>9</v>
      </c>
      <c r="L35" s="9">
        <f t="shared" si="11"/>
        <v>60</v>
      </c>
      <c r="M35" s="9">
        <f>'Semaine 18'!L35</f>
        <v>67</v>
      </c>
      <c r="N35" s="9">
        <v>939</v>
      </c>
      <c r="O35" s="24">
        <f t="shared" si="8"/>
        <v>4.8740177997676665E-4</v>
      </c>
      <c r="P35" s="4"/>
      <c r="Q35" s="4">
        <v>0</v>
      </c>
      <c r="R35" s="4">
        <v>1</v>
      </c>
      <c r="S35" s="4">
        <v>0</v>
      </c>
      <c r="T35" s="4">
        <v>1</v>
      </c>
      <c r="U35" s="4">
        <v>0</v>
      </c>
      <c r="V35" s="4">
        <v>0</v>
      </c>
      <c r="W35" s="4">
        <v>0</v>
      </c>
      <c r="X35" s="9">
        <f t="shared" si="12"/>
        <v>2</v>
      </c>
      <c r="Y35" s="9">
        <f>'Semaine 18'!W35</f>
        <v>4</v>
      </c>
      <c r="Z35" s="9">
        <v>18</v>
      </c>
      <c r="AA35" s="25">
        <f t="shared" si="10"/>
        <v>9.3431651113757183E-6</v>
      </c>
    </row>
    <row r="36" spans="2:27">
      <c r="B36" t="s">
        <v>29</v>
      </c>
      <c r="C36" s="9">
        <v>1320884</v>
      </c>
      <c r="E36" s="4">
        <v>3</v>
      </c>
      <c r="F36" s="4">
        <v>8</v>
      </c>
      <c r="G36" s="4">
        <v>2</v>
      </c>
      <c r="H36" s="4">
        <v>7</v>
      </c>
      <c r="I36" s="4">
        <v>5</v>
      </c>
      <c r="J36" s="4">
        <v>8</v>
      </c>
      <c r="K36" s="4">
        <v>6</v>
      </c>
      <c r="L36" s="9">
        <f t="shared" si="11"/>
        <v>39</v>
      </c>
      <c r="M36" s="9">
        <f>'Semaine 18'!L36</f>
        <v>64</v>
      </c>
      <c r="N36" s="9">
        <v>1739</v>
      </c>
      <c r="O36" s="24">
        <f t="shared" si="8"/>
        <v>1.3165425578627646E-3</v>
      </c>
      <c r="P36" s="4"/>
      <c r="Q36" s="4">
        <v>0</v>
      </c>
      <c r="R36" s="4">
        <v>0</v>
      </c>
      <c r="S36" s="4">
        <v>0</v>
      </c>
      <c r="T36" s="4">
        <v>1</v>
      </c>
      <c r="U36" s="4">
        <v>0</v>
      </c>
      <c r="V36" s="4">
        <v>4</v>
      </c>
      <c r="W36" s="4">
        <v>0</v>
      </c>
      <c r="X36" s="9">
        <f t="shared" si="12"/>
        <v>5</v>
      </c>
      <c r="Y36" s="9">
        <f>'Semaine 18'!W36</f>
        <v>7</v>
      </c>
      <c r="Z36" s="9">
        <v>60</v>
      </c>
      <c r="AA36" s="25">
        <f t="shared" si="10"/>
        <v>4.5424125055644555E-5</v>
      </c>
    </row>
    <row r="37" spans="2:27">
      <c r="B37" t="s">
        <v>35</v>
      </c>
      <c r="C37" s="9">
        <v>1189265</v>
      </c>
      <c r="E37" s="4">
        <v>2</v>
      </c>
      <c r="F37" s="4">
        <v>4</v>
      </c>
      <c r="G37" s="4">
        <v>5</v>
      </c>
      <c r="H37" s="4">
        <v>6</v>
      </c>
      <c r="I37" s="4">
        <v>2</v>
      </c>
      <c r="J37" s="4">
        <v>1</v>
      </c>
      <c r="K37" s="4">
        <v>6</v>
      </c>
      <c r="L37" s="9">
        <f t="shared" si="11"/>
        <v>26</v>
      </c>
      <c r="M37" s="9">
        <f>'Semaine 18'!L37</f>
        <v>54</v>
      </c>
      <c r="N37" s="9">
        <v>898</v>
      </c>
      <c r="O37" s="24">
        <f t="shared" si="8"/>
        <v>7.5508822676190754E-4</v>
      </c>
      <c r="P37" s="4"/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9">
        <f t="shared" si="12"/>
        <v>0</v>
      </c>
      <c r="Y37" s="9">
        <f>'Semaine 18'!W37</f>
        <v>1</v>
      </c>
      <c r="Z37" s="9">
        <v>15</v>
      </c>
      <c r="AA37" s="25">
        <f t="shared" si="10"/>
        <v>1.261283229557752E-5</v>
      </c>
    </row>
    <row r="38" spans="2:27">
      <c r="B38" s="44" t="s">
        <v>25</v>
      </c>
      <c r="C38" s="9">
        <v>607728</v>
      </c>
      <c r="E38" s="4">
        <v>4</v>
      </c>
      <c r="F38" s="4">
        <v>12</v>
      </c>
      <c r="G38" s="4">
        <v>11</v>
      </c>
      <c r="H38" s="4">
        <v>8</v>
      </c>
      <c r="I38" s="4">
        <v>12</v>
      </c>
      <c r="J38" s="4">
        <v>6</v>
      </c>
      <c r="K38" s="4">
        <v>9</v>
      </c>
      <c r="L38" s="9">
        <f t="shared" si="11"/>
        <v>62</v>
      </c>
      <c r="M38" s="9">
        <f>'Semaine 18'!L38</f>
        <v>101</v>
      </c>
      <c r="N38" s="9">
        <v>3886</v>
      </c>
      <c r="O38" s="36">
        <f t="shared" si="8"/>
        <v>6.3943079798857386E-3</v>
      </c>
      <c r="P38" s="4"/>
      <c r="Q38" s="4">
        <v>0</v>
      </c>
      <c r="R38" s="4">
        <v>0</v>
      </c>
      <c r="S38" s="4">
        <v>2</v>
      </c>
      <c r="T38" s="4">
        <v>2</v>
      </c>
      <c r="U38" s="4">
        <v>0</v>
      </c>
      <c r="V38" s="4">
        <v>1</v>
      </c>
      <c r="W38" s="4">
        <v>0</v>
      </c>
      <c r="X38" s="9">
        <f t="shared" si="12"/>
        <v>5</v>
      </c>
      <c r="Y38" s="9">
        <f>'Semaine 18'!W38</f>
        <v>7</v>
      </c>
      <c r="Z38" s="9">
        <v>101</v>
      </c>
      <c r="AA38" s="25">
        <f t="shared" si="10"/>
        <v>1.6619277044993813E-4</v>
      </c>
    </row>
    <row r="39" spans="2:27">
      <c r="B39" t="s">
        <v>36</v>
      </c>
      <c r="C39" s="9">
        <v>483530</v>
      </c>
      <c r="E39" s="4">
        <v>3</v>
      </c>
      <c r="F39" s="4">
        <v>2</v>
      </c>
      <c r="G39" s="4">
        <v>2</v>
      </c>
      <c r="H39" s="4">
        <v>2</v>
      </c>
      <c r="I39" s="4">
        <v>3</v>
      </c>
      <c r="J39" s="4">
        <v>1</v>
      </c>
      <c r="K39" s="4">
        <v>6</v>
      </c>
      <c r="L39" s="9">
        <f t="shared" si="11"/>
        <v>19</v>
      </c>
      <c r="M39" s="9">
        <f>'Semaine 18'!L39</f>
        <v>20</v>
      </c>
      <c r="N39" s="9">
        <v>496</v>
      </c>
      <c r="O39" s="24">
        <f t="shared" si="8"/>
        <v>1.0257895063388001E-3</v>
      </c>
      <c r="P39" s="4"/>
      <c r="Q39" s="4">
        <v>0</v>
      </c>
      <c r="R39" s="4">
        <v>1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9">
        <f t="shared" si="12"/>
        <v>1</v>
      </c>
      <c r="Y39" s="9">
        <f>'Semaine 18'!W39</f>
        <v>0</v>
      </c>
      <c r="Z39" s="9">
        <v>5</v>
      </c>
      <c r="AA39" s="25">
        <f t="shared" si="10"/>
        <v>1.0340620023576613E-5</v>
      </c>
    </row>
    <row r="40" spans="2:27" s="2" customFormat="1" ht="15" thickBot="1">
      <c r="B40" s="11" t="s">
        <v>37</v>
      </c>
      <c r="C40" s="10">
        <f>SUM(C13:C39)</f>
        <v>446724372</v>
      </c>
      <c r="E40" s="10">
        <f t="shared" ref="E40:N40" si="13">SUM(E13:E39)</f>
        <v>5564</v>
      </c>
      <c r="F40" s="10">
        <f t="shared" si="13"/>
        <v>7014</v>
      </c>
      <c r="G40" s="10">
        <f t="shared" si="13"/>
        <v>10343</v>
      </c>
      <c r="H40" s="10">
        <f t="shared" si="13"/>
        <v>8144</v>
      </c>
      <c r="I40" s="10">
        <f t="shared" si="13"/>
        <v>8518</v>
      </c>
      <c r="J40" s="10">
        <f t="shared" si="13"/>
        <v>6079</v>
      </c>
      <c r="K40" s="10">
        <f t="shared" si="13"/>
        <v>5217</v>
      </c>
      <c r="L40" s="10">
        <f t="shared" si="13"/>
        <v>50879</v>
      </c>
      <c r="M40" s="10">
        <f t="shared" si="13"/>
        <v>45800</v>
      </c>
      <c r="N40" s="10">
        <f t="shared" si="13"/>
        <v>1059524</v>
      </c>
      <c r="O40" s="9"/>
      <c r="P40" s="9"/>
      <c r="Q40" s="10">
        <f t="shared" ref="Q40:Z40" si="14">SUM(Q13:Q39)</f>
        <v>1118</v>
      </c>
      <c r="R40" s="10">
        <f t="shared" si="14"/>
        <v>1134</v>
      </c>
      <c r="S40" s="10">
        <f t="shared" si="14"/>
        <v>1748</v>
      </c>
      <c r="T40" s="10">
        <f t="shared" si="14"/>
        <v>1170</v>
      </c>
      <c r="U40" s="10">
        <f t="shared" si="14"/>
        <v>1271</v>
      </c>
      <c r="V40" s="10">
        <f t="shared" si="14"/>
        <v>753</v>
      </c>
      <c r="W40" s="10">
        <f t="shared" si="14"/>
        <v>579</v>
      </c>
      <c r="X40" s="10">
        <f t="shared" si="14"/>
        <v>7773</v>
      </c>
      <c r="Y40" s="10">
        <f t="shared" si="14"/>
        <v>10533</v>
      </c>
      <c r="Z40" s="10">
        <f t="shared" si="14"/>
        <v>115639</v>
      </c>
      <c r="AA40" s="9"/>
    </row>
    <row r="41" spans="2:27" ht="15" thickTop="1">
      <c r="C41" s="9"/>
      <c r="E41" s="4"/>
      <c r="F41" s="4"/>
      <c r="G41" s="4"/>
      <c r="H41" s="4"/>
      <c r="I41" s="4"/>
      <c r="J41" s="4"/>
      <c r="K41" s="4"/>
      <c r="L41" s="9"/>
      <c r="M41" s="9"/>
      <c r="N41" s="9"/>
      <c r="O41" s="4"/>
      <c r="P41" s="4"/>
      <c r="Q41" s="4"/>
      <c r="R41" s="4"/>
      <c r="S41" s="4"/>
      <c r="T41" s="4"/>
      <c r="U41" s="4"/>
      <c r="V41" s="4"/>
      <c r="W41" s="4"/>
      <c r="X41" s="9"/>
      <c r="Y41" s="9"/>
      <c r="Z41" s="9"/>
      <c r="AA41" s="4"/>
    </row>
    <row r="42" spans="2:27">
      <c r="C42" s="9"/>
      <c r="E42" s="4"/>
      <c r="F42" s="4"/>
      <c r="G42" s="4"/>
      <c r="H42" s="4"/>
      <c r="I42" s="4"/>
      <c r="J42" s="4"/>
      <c r="K42" s="4"/>
      <c r="L42" s="9"/>
      <c r="M42" s="9"/>
      <c r="N42" s="9"/>
      <c r="O42" s="4"/>
      <c r="P42" s="4"/>
      <c r="Q42" s="4"/>
      <c r="R42" s="4"/>
      <c r="S42" s="4"/>
      <c r="T42" s="4"/>
      <c r="U42" s="4"/>
      <c r="V42" s="4"/>
      <c r="W42" s="4"/>
      <c r="X42" s="9"/>
      <c r="Y42" s="9"/>
      <c r="Z42" s="9"/>
      <c r="AA42" s="4"/>
    </row>
    <row r="43" spans="2:27">
      <c r="B43" s="20" t="s">
        <v>40</v>
      </c>
      <c r="C43" s="21">
        <v>859959</v>
      </c>
      <c r="D43" s="20"/>
      <c r="E43" s="22">
        <v>1</v>
      </c>
      <c r="F43" s="22">
        <v>0</v>
      </c>
      <c r="G43" s="22">
        <v>1</v>
      </c>
      <c r="H43" s="22">
        <v>2</v>
      </c>
      <c r="I43" s="22">
        <v>-1</v>
      </c>
      <c r="J43" s="22">
        <v>5</v>
      </c>
      <c r="K43" s="22">
        <v>5</v>
      </c>
      <c r="L43" s="21">
        <f t="shared" ref="L43:L51" si="15">SUM(E43:K43)</f>
        <v>13</v>
      </c>
      <c r="M43" s="21">
        <f>'Semaine 18'!L43</f>
        <v>6</v>
      </c>
      <c r="N43" s="21">
        <v>436</v>
      </c>
      <c r="O43" s="29">
        <f t="shared" ref="O43:O49" si="16">N43/C43</f>
        <v>5.0700091515990876E-4</v>
      </c>
      <c r="P43" s="22"/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1">
        <f t="shared" ref="X43:X51" si="17">SUM(Q43:W43)</f>
        <v>0</v>
      </c>
      <c r="Y43" s="21">
        <f>'Semaine 18'!W43</f>
        <v>0</v>
      </c>
      <c r="Z43" s="21">
        <v>0</v>
      </c>
      <c r="AA43" s="22"/>
    </row>
    <row r="44" spans="2:27">
      <c r="B44" s="20" t="s">
        <v>41</v>
      </c>
      <c r="C44" s="21">
        <v>395700</v>
      </c>
      <c r="D44" s="20"/>
      <c r="E44" s="22">
        <v>0</v>
      </c>
      <c r="F44" s="22">
        <v>0</v>
      </c>
      <c r="G44" s="22">
        <v>0</v>
      </c>
      <c r="H44" s="22">
        <v>1</v>
      </c>
      <c r="I44" s="22">
        <v>1</v>
      </c>
      <c r="J44" s="22">
        <v>0</v>
      </c>
      <c r="K44" s="22">
        <v>0</v>
      </c>
      <c r="L44" s="21">
        <f t="shared" si="15"/>
        <v>2</v>
      </c>
      <c r="M44" s="21">
        <f>'Semaine 18'!L44</f>
        <v>3</v>
      </c>
      <c r="N44" s="21">
        <v>154</v>
      </c>
      <c r="O44" s="29">
        <f t="shared" si="16"/>
        <v>3.8918372504422543E-4</v>
      </c>
      <c r="P44" s="22"/>
      <c r="Q44" s="22">
        <v>0</v>
      </c>
      <c r="R44" s="22">
        <v>0</v>
      </c>
      <c r="S44" s="22">
        <v>1</v>
      </c>
      <c r="T44" s="22">
        <v>0</v>
      </c>
      <c r="U44" s="22">
        <v>0</v>
      </c>
      <c r="V44" s="22">
        <v>0</v>
      </c>
      <c r="W44" s="22">
        <v>0</v>
      </c>
      <c r="X44" s="21">
        <f t="shared" si="17"/>
        <v>1</v>
      </c>
      <c r="Y44" s="21">
        <f>'Semaine 18'!W44</f>
        <v>0</v>
      </c>
      <c r="Z44" s="21">
        <v>13</v>
      </c>
      <c r="AA44" s="30">
        <f>Z44/C44</f>
        <v>3.2853171594642404E-5</v>
      </c>
    </row>
    <row r="45" spans="2:27">
      <c r="B45" s="20" t="s">
        <v>75</v>
      </c>
      <c r="C45" s="21">
        <v>376480</v>
      </c>
      <c r="D45" s="20"/>
      <c r="E45" s="22">
        <v>2</v>
      </c>
      <c r="F45" s="22">
        <v>0</v>
      </c>
      <c r="G45" s="22">
        <v>1</v>
      </c>
      <c r="H45" s="22">
        <v>1</v>
      </c>
      <c r="I45" s="22">
        <v>3</v>
      </c>
      <c r="J45" s="22">
        <v>0</v>
      </c>
      <c r="K45" s="22">
        <v>0</v>
      </c>
      <c r="L45" s="21">
        <f>SUM(E45:K45)</f>
        <v>7</v>
      </c>
      <c r="M45" s="21">
        <f>'Semaine 18'!L45</f>
        <v>4</v>
      </c>
      <c r="N45" s="21">
        <v>186</v>
      </c>
      <c r="O45" s="29">
        <f>N45/C45</f>
        <v>4.9405014874628135E-4</v>
      </c>
      <c r="P45" s="22"/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1">
        <f>SUM(Q45:W45)</f>
        <v>0</v>
      </c>
      <c r="Y45" s="21">
        <f>'Semaine 18'!W45</f>
        <v>0</v>
      </c>
      <c r="Z45" s="21">
        <v>14</v>
      </c>
      <c r="AA45" s="30">
        <f>Z45/C45</f>
        <v>3.7186570335741606E-5</v>
      </c>
    </row>
    <row r="46" spans="2:27">
      <c r="B46" s="20" t="s">
        <v>74</v>
      </c>
      <c r="C46" s="21">
        <v>290691</v>
      </c>
      <c r="D46" s="20"/>
      <c r="E46" s="22">
        <v>5</v>
      </c>
      <c r="F46" s="22">
        <v>0</v>
      </c>
      <c r="G46" s="22">
        <v>5</v>
      </c>
      <c r="H46" s="22">
        <v>0</v>
      </c>
      <c r="I46" s="22">
        <v>3</v>
      </c>
      <c r="J46" s="22">
        <v>0</v>
      </c>
      <c r="K46" s="22">
        <v>3</v>
      </c>
      <c r="L46" s="21">
        <f t="shared" si="15"/>
        <v>16</v>
      </c>
      <c r="M46" s="21">
        <f>'Semaine 18'!L46</f>
        <v>17</v>
      </c>
      <c r="N46" s="21">
        <v>144</v>
      </c>
      <c r="O46" s="29">
        <f t="shared" si="16"/>
        <v>4.9537137372674073E-4</v>
      </c>
      <c r="P46" s="22"/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1">
        <f t="shared" si="17"/>
        <v>0</v>
      </c>
      <c r="Y46" s="21">
        <f>'Semaine 18'!W46</f>
        <v>0</v>
      </c>
      <c r="Z46" s="21">
        <v>1</v>
      </c>
      <c r="AA46" s="30">
        <f t="shared" ref="AA46" si="18">Z46/C46</f>
        <v>3.4400789842134776E-6</v>
      </c>
    </row>
    <row r="47" spans="2:27">
      <c r="B47" s="38" t="s">
        <v>42</v>
      </c>
      <c r="C47" s="21">
        <v>284060</v>
      </c>
      <c r="D47" s="20"/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1">
        <f t="shared" si="15"/>
        <v>0</v>
      </c>
      <c r="M47" s="21">
        <f>'Semaine 18'!L47</f>
        <v>0</v>
      </c>
      <c r="N47" s="21">
        <v>18</v>
      </c>
      <c r="O47" s="29">
        <f t="shared" si="16"/>
        <v>6.3366894318101809E-5</v>
      </c>
      <c r="P47" s="22"/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1">
        <f t="shared" si="17"/>
        <v>0</v>
      </c>
      <c r="Y47" s="21">
        <f>'Semaine 18'!W47</f>
        <v>0</v>
      </c>
      <c r="Z47" s="21">
        <v>0</v>
      </c>
      <c r="AA47" s="22"/>
    </row>
    <row r="48" spans="2:27">
      <c r="B48" s="20" t="s">
        <v>43</v>
      </c>
      <c r="C48" s="21">
        <v>277679</v>
      </c>
      <c r="D48" s="20"/>
      <c r="E48" s="22">
        <v>0</v>
      </c>
      <c r="F48" s="22">
        <v>2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1">
        <f t="shared" si="15"/>
        <v>2</v>
      </c>
      <c r="M48" s="21">
        <f>'Semaine 18'!L48</f>
        <v>1</v>
      </c>
      <c r="N48" s="21">
        <v>60</v>
      </c>
      <c r="O48" s="29">
        <f t="shared" si="16"/>
        <v>2.160768369232099E-4</v>
      </c>
      <c r="P48" s="22"/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1">
        <f t="shared" si="17"/>
        <v>0</v>
      </c>
      <c r="Y48" s="21">
        <f>'Semaine 18'!W48</f>
        <v>0</v>
      </c>
      <c r="Z48" s="21">
        <v>0</v>
      </c>
      <c r="AA48" s="22"/>
    </row>
    <row r="49" spans="2:27">
      <c r="B49" s="20" t="s">
        <v>44</v>
      </c>
      <c r="C49" s="21">
        <v>270373</v>
      </c>
      <c r="D49" s="20"/>
      <c r="E49" s="22">
        <v>36</v>
      </c>
      <c r="F49" s="22">
        <v>53</v>
      </c>
      <c r="G49" s="22">
        <v>0</v>
      </c>
      <c r="H49" s="22">
        <v>115</v>
      </c>
      <c r="I49" s="22">
        <v>0</v>
      </c>
      <c r="J49" s="22">
        <v>134</v>
      </c>
      <c r="K49" s="22">
        <v>35</v>
      </c>
      <c r="L49" s="21">
        <f t="shared" si="15"/>
        <v>373</v>
      </c>
      <c r="M49" s="21">
        <f>'Semaine 18'!L49</f>
        <v>159</v>
      </c>
      <c r="N49" s="21">
        <v>1023</v>
      </c>
      <c r="O49" s="36">
        <f t="shared" si="16"/>
        <v>3.7836618301383645E-3</v>
      </c>
      <c r="P49" s="22"/>
      <c r="Q49" s="22">
        <v>0</v>
      </c>
      <c r="R49" s="22">
        <v>3</v>
      </c>
      <c r="S49" s="22">
        <v>0</v>
      </c>
      <c r="T49" s="22">
        <v>1</v>
      </c>
      <c r="U49" s="22">
        <v>0</v>
      </c>
      <c r="V49" s="22">
        <v>1</v>
      </c>
      <c r="W49" s="22">
        <v>0</v>
      </c>
      <c r="X49" s="21">
        <f t="shared" si="17"/>
        <v>5</v>
      </c>
      <c r="Y49" s="21">
        <f>'Semaine 18'!W49</f>
        <v>0</v>
      </c>
      <c r="Z49" s="21">
        <v>11</v>
      </c>
      <c r="AA49" s="30">
        <f t="shared" ref="AA49" si="19">Z49/C49</f>
        <v>4.0684535807939404E-5</v>
      </c>
    </row>
    <row r="50" spans="2:27">
      <c r="B50" s="39" t="s">
        <v>45</v>
      </c>
      <c r="C50" s="21">
        <v>11558</v>
      </c>
      <c r="D50" s="20"/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1">
        <f t="shared" si="15"/>
        <v>0</v>
      </c>
      <c r="M50" s="21">
        <f>'Semaine 18'!L50</f>
        <v>0</v>
      </c>
      <c r="N50" s="21">
        <v>0</v>
      </c>
      <c r="O50" s="22" t="s">
        <v>71</v>
      </c>
      <c r="P50" s="22"/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1">
        <f t="shared" si="17"/>
        <v>0</v>
      </c>
      <c r="Y50" s="21">
        <f>'Semaine 18'!W50</f>
        <v>0</v>
      </c>
      <c r="Z50" s="21">
        <v>0</v>
      </c>
      <c r="AA50" s="22"/>
    </row>
    <row r="51" spans="2:27">
      <c r="B51" s="39" t="s">
        <v>46</v>
      </c>
      <c r="C51" s="21">
        <v>6274</v>
      </c>
      <c r="D51" s="20"/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1">
        <f t="shared" si="15"/>
        <v>0</v>
      </c>
      <c r="M51" s="21">
        <f>'Semaine 18'!L51</f>
        <v>0</v>
      </c>
      <c r="N51" s="21">
        <v>0</v>
      </c>
      <c r="O51" s="29">
        <f t="shared" ref="O51:O54" si="20">N51/C51</f>
        <v>0</v>
      </c>
      <c r="P51" s="22"/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1">
        <f t="shared" si="17"/>
        <v>0</v>
      </c>
      <c r="Y51" s="21">
        <f>'Semaine 18'!W51</f>
        <v>0</v>
      </c>
      <c r="Z51" s="21">
        <v>0</v>
      </c>
      <c r="AA51" s="22"/>
    </row>
    <row r="52" spans="2:27">
      <c r="B52" s="20" t="s">
        <v>70</v>
      </c>
      <c r="C52" s="21">
        <v>37264</v>
      </c>
      <c r="D52" s="20"/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1</v>
      </c>
      <c r="K52" s="22">
        <v>0</v>
      </c>
      <c r="L52" s="21">
        <f t="shared" ref="L52:L53" si="21">SUM(E52:K52)</f>
        <v>1</v>
      </c>
      <c r="M52" s="21">
        <f>'Semaine 18'!L52</f>
        <v>0</v>
      </c>
      <c r="N52" s="21">
        <v>39</v>
      </c>
      <c r="O52" s="29">
        <f t="shared" si="20"/>
        <v>1.0465865178188065E-3</v>
      </c>
      <c r="P52" s="22"/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1">
        <f t="shared" ref="X52:X53" si="22">SUM(Q52:W52)</f>
        <v>0</v>
      </c>
      <c r="Y52" s="21">
        <f>'Semaine 18'!W52</f>
        <v>0</v>
      </c>
      <c r="Z52" s="21">
        <v>3</v>
      </c>
      <c r="AA52" s="30">
        <f t="shared" ref="AA52:AA78" si="23">Z52/C52</f>
        <v>8.0506655216831263E-5</v>
      </c>
    </row>
    <row r="53" spans="2:27">
      <c r="B53" s="20" t="s">
        <v>47</v>
      </c>
      <c r="C53" s="21">
        <v>9131</v>
      </c>
      <c r="D53" s="20"/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1">
        <f t="shared" si="21"/>
        <v>0</v>
      </c>
      <c r="M53" s="21">
        <f>'Semaine 18'!L53</f>
        <v>0</v>
      </c>
      <c r="N53" s="21">
        <v>6</v>
      </c>
      <c r="O53" s="29">
        <f t="shared" si="20"/>
        <v>6.5710217938889503E-4</v>
      </c>
      <c r="P53" s="22"/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1">
        <f t="shared" si="22"/>
        <v>0</v>
      </c>
      <c r="Y53" s="21">
        <f>'Semaine 18'!W53</f>
        <v>0</v>
      </c>
      <c r="Z53" s="21">
        <v>0</v>
      </c>
      <c r="AA53" s="22"/>
    </row>
    <row r="54" spans="2:27" s="2" customFormat="1" ht="15" thickBot="1">
      <c r="B54" s="40"/>
      <c r="C54" s="41">
        <f>SUM(C43:C53)</f>
        <v>2819169</v>
      </c>
      <c r="D54" s="40"/>
      <c r="E54" s="21"/>
      <c r="F54" s="21"/>
      <c r="G54" s="21"/>
      <c r="H54" s="21"/>
      <c r="I54" s="21"/>
      <c r="J54" s="21"/>
      <c r="K54" s="21"/>
      <c r="L54" s="41">
        <f>SUM(L43:L53)</f>
        <v>414</v>
      </c>
      <c r="M54" s="41">
        <f>SUM(M43:M53)</f>
        <v>190</v>
      </c>
      <c r="N54" s="41">
        <f>SUM(N43:N53)</f>
        <v>2066</v>
      </c>
      <c r="O54" s="42">
        <f t="shared" si="20"/>
        <v>7.3284006740993539E-4</v>
      </c>
      <c r="P54" s="21"/>
      <c r="Q54" s="21"/>
      <c r="R54" s="21"/>
      <c r="S54" s="21"/>
      <c r="T54" s="21"/>
      <c r="U54" s="21"/>
      <c r="V54" s="21"/>
      <c r="W54" s="21"/>
      <c r="X54" s="41">
        <f>SUM(X43:X53)</f>
        <v>6</v>
      </c>
      <c r="Y54" s="41">
        <f>SUM(Y43:Y53)</f>
        <v>0</v>
      </c>
      <c r="Z54" s="41">
        <f>SUM(Z43:Z53)</f>
        <v>42</v>
      </c>
      <c r="AA54" s="43">
        <f t="shared" si="23"/>
        <v>1.4898007178711173E-5</v>
      </c>
    </row>
    <row r="55" spans="2:27" ht="15" thickTop="1">
      <c r="C55" s="9"/>
      <c r="E55" s="4"/>
      <c r="F55" s="4"/>
      <c r="G55" s="4"/>
      <c r="H55" s="4"/>
      <c r="I55" s="4"/>
      <c r="J55" s="4"/>
      <c r="K55" s="4"/>
      <c r="L55" s="9"/>
      <c r="M55" s="9"/>
      <c r="N55" s="7">
        <f>N3</f>
        <v>43961</v>
      </c>
      <c r="O55" s="4"/>
      <c r="P55" s="4"/>
      <c r="Q55" s="4"/>
      <c r="R55" s="4"/>
      <c r="S55" s="4"/>
      <c r="T55" s="4"/>
      <c r="U55" s="4"/>
      <c r="V55" s="4"/>
      <c r="W55" s="4"/>
      <c r="X55" s="9"/>
      <c r="Y55" s="9"/>
      <c r="Z55" s="7">
        <f>Z3</f>
        <v>43961</v>
      </c>
      <c r="AA55" s="4"/>
    </row>
    <row r="56" spans="2:27" s="2" customFormat="1">
      <c r="B56" s="2" t="s">
        <v>49</v>
      </c>
      <c r="C56" s="27">
        <f>SUM(C57:C78)</f>
        <v>240992654</v>
      </c>
      <c r="E56" s="9"/>
      <c r="F56" s="9"/>
      <c r="G56" s="9"/>
      <c r="H56" s="9"/>
      <c r="I56" s="9"/>
      <c r="J56" s="9"/>
      <c r="K56" s="9"/>
      <c r="L56" s="9"/>
      <c r="M56" s="9"/>
      <c r="N56" s="27">
        <f>SUM(N57:N78)</f>
        <v>314738</v>
      </c>
      <c r="O56" s="31">
        <f t="shared" ref="O56:O78" si="24">N56/C56</f>
        <v>1.3060066137949582E-3</v>
      </c>
      <c r="P56" s="9"/>
      <c r="Q56" s="9"/>
      <c r="R56" s="9"/>
      <c r="S56" s="9"/>
      <c r="T56" s="9"/>
      <c r="U56" s="9"/>
      <c r="V56" s="9"/>
      <c r="W56" s="9"/>
      <c r="X56" s="9"/>
      <c r="Y56" s="9"/>
      <c r="Z56" s="27">
        <f>SUM(Z57:Z78)</f>
        <v>5258</v>
      </c>
      <c r="AA56" s="32">
        <f t="shared" si="23"/>
        <v>2.1818092430319475E-5</v>
      </c>
    </row>
    <row r="57" spans="2:27">
      <c r="B57" t="s">
        <v>50</v>
      </c>
      <c r="C57" s="9">
        <v>8516543</v>
      </c>
      <c r="E57" s="4">
        <v>76</v>
      </c>
      <c r="F57" s="4">
        <v>28</v>
      </c>
      <c r="G57" s="4">
        <v>51</v>
      </c>
      <c r="H57" s="4">
        <v>66</v>
      </c>
      <c r="I57" s="4">
        <v>81</v>
      </c>
      <c r="J57" s="4">
        <v>44</v>
      </c>
      <c r="K57" s="4">
        <v>54</v>
      </c>
      <c r="L57" s="9">
        <f t="shared" ref="L57:L78" si="25">SUM(E57:K57)</f>
        <v>400</v>
      </c>
      <c r="M57" s="9">
        <f>'Semaine 18'!L57</f>
        <v>0</v>
      </c>
      <c r="N57" s="9">
        <v>30305</v>
      </c>
      <c r="O57" s="36">
        <f t="shared" si="24"/>
        <v>3.5583686949035541E-3</v>
      </c>
      <c r="P57" s="4"/>
      <c r="Q57" s="4">
        <v>22</v>
      </c>
      <c r="R57" s="4">
        <v>11</v>
      </c>
      <c r="S57" s="4">
        <v>10</v>
      </c>
      <c r="T57" s="4">
        <v>5</v>
      </c>
      <c r="U57" s="4">
        <v>13</v>
      </c>
      <c r="V57" s="4">
        <v>7</v>
      </c>
      <c r="W57" s="4">
        <v>0</v>
      </c>
      <c r="X57" s="9">
        <f t="shared" ref="X57:X78" si="26">SUM(Q57:W57)</f>
        <v>68</v>
      </c>
      <c r="Y57" s="9">
        <f>'Semaine 18'!W57</f>
        <v>0</v>
      </c>
      <c r="Z57" s="9">
        <v>1833</v>
      </c>
      <c r="AA57" s="25">
        <f t="shared" si="23"/>
        <v>2.1522817415470103E-4</v>
      </c>
    </row>
    <row r="58" spans="2:27">
      <c r="B58" t="s">
        <v>55</v>
      </c>
      <c r="C58" s="9">
        <v>5314336</v>
      </c>
      <c r="E58" s="4"/>
      <c r="F58" s="4"/>
      <c r="G58" s="4"/>
      <c r="H58" s="4"/>
      <c r="I58" s="4"/>
      <c r="J58" s="4"/>
      <c r="K58" s="4"/>
      <c r="L58" s="9">
        <f t="shared" si="25"/>
        <v>0</v>
      </c>
      <c r="M58" s="9">
        <f>'Semaine 18'!L58</f>
        <v>0</v>
      </c>
      <c r="N58" s="9">
        <v>8105</v>
      </c>
      <c r="O58" s="24">
        <f t="shared" si="24"/>
        <v>1.5251199773593539E-3</v>
      </c>
      <c r="P58" s="4"/>
      <c r="Q58" s="4"/>
      <c r="R58" s="4"/>
      <c r="S58" s="4"/>
      <c r="T58" s="4"/>
      <c r="U58" s="4"/>
      <c r="V58" s="4"/>
      <c r="W58" s="4"/>
      <c r="X58" s="9">
        <f t="shared" si="26"/>
        <v>0</v>
      </c>
      <c r="Y58" s="9">
        <f>'Semaine 18'!W58</f>
        <v>0</v>
      </c>
      <c r="Z58" s="9">
        <v>219</v>
      </c>
      <c r="AA58" s="25">
        <f t="shared" si="23"/>
        <v>4.1209287482010925E-5</v>
      </c>
    </row>
    <row r="59" spans="2:27">
      <c r="B59" t="s">
        <v>62</v>
      </c>
      <c r="C59" s="9">
        <v>353574</v>
      </c>
      <c r="E59" s="4"/>
      <c r="F59" s="4"/>
      <c r="G59" s="4"/>
      <c r="H59" s="4"/>
      <c r="I59" s="4"/>
      <c r="J59" s="4"/>
      <c r="K59" s="4"/>
      <c r="L59" s="9">
        <f t="shared" si="25"/>
        <v>0</v>
      </c>
      <c r="M59" s="9">
        <f>'Semaine 18'!L59</f>
        <v>0</v>
      </c>
      <c r="N59" s="9">
        <v>1801</v>
      </c>
      <c r="O59" s="36">
        <f t="shared" si="24"/>
        <v>5.0937003286440742E-3</v>
      </c>
      <c r="P59" s="4"/>
      <c r="Q59" s="4"/>
      <c r="R59" s="4"/>
      <c r="S59" s="4"/>
      <c r="T59" s="4"/>
      <c r="U59" s="4"/>
      <c r="V59" s="4"/>
      <c r="W59" s="4"/>
      <c r="X59" s="9">
        <f t="shared" si="26"/>
        <v>0</v>
      </c>
      <c r="Y59" s="9">
        <f>'Semaine 18'!W59</f>
        <v>0</v>
      </c>
      <c r="Z59" s="9">
        <v>10</v>
      </c>
      <c r="AA59" s="25">
        <f t="shared" si="23"/>
        <v>2.828262259102762E-5</v>
      </c>
    </row>
    <row r="60" spans="2:27">
      <c r="B60" t="s">
        <v>78</v>
      </c>
      <c r="C60" s="9">
        <f>'Semaine 18'!C60</f>
        <v>48497</v>
      </c>
      <c r="E60" s="4"/>
      <c r="F60" s="4"/>
      <c r="G60" s="4"/>
      <c r="H60" s="4"/>
      <c r="I60" s="4"/>
      <c r="J60" s="4"/>
      <c r="K60" s="4"/>
      <c r="L60" s="9">
        <f t="shared" ref="L60" si="27">SUM(E60:K60)</f>
        <v>0</v>
      </c>
      <c r="M60" s="9">
        <f>'Semaine 18'!L60</f>
        <v>0</v>
      </c>
      <c r="N60" s="9">
        <v>187</v>
      </c>
      <c r="O60" s="36">
        <f t="shared" ref="O60" si="28">N60/C60</f>
        <v>3.8559086129038912E-3</v>
      </c>
      <c r="P60" s="4"/>
      <c r="Q60" s="4"/>
      <c r="R60" s="4"/>
      <c r="S60" s="4"/>
      <c r="T60" s="4"/>
      <c r="U60" s="4"/>
      <c r="V60" s="4"/>
      <c r="W60" s="4"/>
      <c r="X60" s="9">
        <f t="shared" ref="X60" si="29">SUM(Q60:W60)</f>
        <v>0</v>
      </c>
      <c r="Y60" s="9">
        <f>'Semaine 18'!W60</f>
        <v>0</v>
      </c>
      <c r="Z60" s="9">
        <v>0</v>
      </c>
      <c r="AA60" s="25"/>
    </row>
    <row r="61" spans="2:27">
      <c r="B61" t="s">
        <v>65</v>
      </c>
      <c r="C61" s="9">
        <v>77006</v>
      </c>
      <c r="E61" s="4"/>
      <c r="F61" s="4"/>
      <c r="G61" s="4"/>
      <c r="H61" s="4"/>
      <c r="I61" s="4"/>
      <c r="J61" s="4"/>
      <c r="K61" s="4"/>
      <c r="L61" s="9">
        <f t="shared" si="25"/>
        <v>0</v>
      </c>
      <c r="M61" s="9">
        <f>'Semaine 18'!L61</f>
        <v>0</v>
      </c>
      <c r="N61" s="9">
        <v>755</v>
      </c>
      <c r="O61" s="36">
        <f t="shared" si="24"/>
        <v>9.804430823572189E-3</v>
      </c>
      <c r="P61" s="4"/>
      <c r="Q61" s="4"/>
      <c r="R61" s="4"/>
      <c r="S61" s="4"/>
      <c r="T61" s="4"/>
      <c r="U61" s="4"/>
      <c r="V61" s="4"/>
      <c r="W61" s="4"/>
      <c r="X61" s="9">
        <f t="shared" si="26"/>
        <v>0</v>
      </c>
      <c r="Y61" s="9">
        <f>'Semaine 18'!W61</f>
        <v>0</v>
      </c>
      <c r="Z61" s="9">
        <v>48</v>
      </c>
      <c r="AA61" s="37">
        <f t="shared" si="23"/>
        <v>6.2332805235955639E-4</v>
      </c>
    </row>
    <row r="62" spans="2:27">
      <c r="B62" t="s">
        <v>66</v>
      </c>
      <c r="C62" s="9">
        <v>33785</v>
      </c>
      <c r="E62" s="4"/>
      <c r="F62" s="4"/>
      <c r="G62" s="4"/>
      <c r="H62" s="4"/>
      <c r="I62" s="4"/>
      <c r="J62" s="4"/>
      <c r="K62" s="4"/>
      <c r="L62" s="9">
        <f t="shared" si="25"/>
        <v>0</v>
      </c>
      <c r="M62" s="9">
        <f>'Semaine 18'!L62</f>
        <v>0</v>
      </c>
      <c r="N62" s="9">
        <v>628</v>
      </c>
      <c r="O62" s="36">
        <f t="shared" si="24"/>
        <v>1.8588130827290217E-2</v>
      </c>
      <c r="P62" s="4"/>
      <c r="Q62" s="4"/>
      <c r="R62" s="4"/>
      <c r="S62" s="4"/>
      <c r="T62" s="4"/>
      <c r="U62" s="4"/>
      <c r="V62" s="4"/>
      <c r="W62" s="4"/>
      <c r="X62" s="9">
        <f t="shared" si="26"/>
        <v>0</v>
      </c>
      <c r="Y62" s="9">
        <f>'Semaine 18'!W62</f>
        <v>0</v>
      </c>
      <c r="Z62" s="9">
        <v>41</v>
      </c>
      <c r="AA62" s="37">
        <f t="shared" si="23"/>
        <v>1.213556311972769E-3</v>
      </c>
    </row>
    <row r="63" spans="2:27">
      <c r="B63" t="s">
        <v>67</v>
      </c>
      <c r="C63" s="9">
        <v>33718</v>
      </c>
      <c r="E63" s="4"/>
      <c r="F63" s="4"/>
      <c r="G63" s="4"/>
      <c r="H63" s="4"/>
      <c r="I63" s="4"/>
      <c r="J63" s="4"/>
      <c r="K63" s="4"/>
      <c r="L63" s="9">
        <f t="shared" si="25"/>
        <v>0</v>
      </c>
      <c r="M63" s="9">
        <f>'Semaine 18'!L63</f>
        <v>0</v>
      </c>
      <c r="N63" s="9">
        <v>146</v>
      </c>
      <c r="O63" s="36">
        <f t="shared" si="24"/>
        <v>4.3300314372145439E-3</v>
      </c>
      <c r="P63" s="4"/>
      <c r="Q63" s="4"/>
      <c r="R63" s="4"/>
      <c r="S63" s="4"/>
      <c r="T63" s="4"/>
      <c r="U63" s="4"/>
      <c r="V63" s="4"/>
      <c r="W63" s="4"/>
      <c r="X63" s="9">
        <f t="shared" si="26"/>
        <v>0</v>
      </c>
      <c r="Y63" s="9">
        <f>'Semaine 18'!W63</f>
        <v>0</v>
      </c>
      <c r="Z63" s="9">
        <v>0</v>
      </c>
      <c r="AA63" s="25">
        <f t="shared" si="23"/>
        <v>0</v>
      </c>
    </row>
    <row r="64" spans="2:27">
      <c r="B64" t="s">
        <v>68</v>
      </c>
      <c r="C64" s="9">
        <v>38682</v>
      </c>
      <c r="E64" s="4"/>
      <c r="F64" s="4"/>
      <c r="G64" s="4"/>
      <c r="H64" s="4"/>
      <c r="I64" s="4"/>
      <c r="J64" s="4"/>
      <c r="K64" s="4"/>
      <c r="L64" s="9">
        <f t="shared" si="25"/>
        <v>0</v>
      </c>
      <c r="M64" s="9">
        <f>'Semaine 18'!L64</f>
        <v>0</v>
      </c>
      <c r="N64" s="9">
        <v>96</v>
      </c>
      <c r="O64" s="24">
        <f t="shared" si="24"/>
        <v>2.4817744687451529E-3</v>
      </c>
      <c r="P64" s="4"/>
      <c r="Q64" s="4"/>
      <c r="R64" s="4"/>
      <c r="S64" s="4"/>
      <c r="T64" s="4"/>
      <c r="U64" s="4"/>
      <c r="V64" s="4"/>
      <c r="W64" s="4"/>
      <c r="X64" s="9">
        <f t="shared" si="26"/>
        <v>0</v>
      </c>
      <c r="Y64" s="9">
        <f>'Semaine 18'!W64</f>
        <v>0</v>
      </c>
      <c r="Z64" s="9">
        <v>4</v>
      </c>
      <c r="AA64" s="25">
        <f t="shared" si="23"/>
        <v>1.0340726953104803E-4</v>
      </c>
    </row>
    <row r="65" spans="2:27">
      <c r="B65" t="s">
        <v>69</v>
      </c>
      <c r="C65" s="9">
        <v>37910</v>
      </c>
      <c r="E65" s="4"/>
      <c r="F65" s="4"/>
      <c r="G65" s="4"/>
      <c r="H65" s="4"/>
      <c r="I65" s="4"/>
      <c r="J65" s="4"/>
      <c r="K65" s="4"/>
      <c r="L65" s="9">
        <f t="shared" si="25"/>
        <v>0</v>
      </c>
      <c r="M65" s="9">
        <f>'Semaine 18'!L65</f>
        <v>0</v>
      </c>
      <c r="N65" s="9">
        <v>82</v>
      </c>
      <c r="O65" s="24">
        <f t="shared" si="24"/>
        <v>2.1630176734370879E-3</v>
      </c>
      <c r="P65" s="4"/>
      <c r="Q65" s="4"/>
      <c r="R65" s="4"/>
      <c r="S65" s="4"/>
      <c r="T65" s="4"/>
      <c r="U65" s="4"/>
      <c r="V65" s="4"/>
      <c r="W65" s="4"/>
      <c r="X65" s="9">
        <f t="shared" si="26"/>
        <v>0</v>
      </c>
      <c r="Y65" s="9">
        <f>'Semaine 18'!W65</f>
        <v>0</v>
      </c>
      <c r="Z65" s="9">
        <v>1</v>
      </c>
      <c r="AA65" s="25">
        <f t="shared" si="23"/>
        <v>2.6378264310208388E-5</v>
      </c>
    </row>
    <row r="66" spans="2:27">
      <c r="B66" t="s">
        <v>72</v>
      </c>
      <c r="C66" s="9">
        <v>1000</v>
      </c>
      <c r="E66" s="4"/>
      <c r="F66" s="4"/>
      <c r="G66" s="4"/>
      <c r="H66" s="4"/>
      <c r="I66" s="4"/>
      <c r="J66" s="4"/>
      <c r="K66" s="4"/>
      <c r="L66" s="9">
        <f t="shared" si="25"/>
        <v>0</v>
      </c>
      <c r="M66" s="9">
        <f>'Semaine 18'!L66</f>
        <v>0</v>
      </c>
      <c r="N66" s="9">
        <v>12</v>
      </c>
      <c r="O66" s="36">
        <f t="shared" si="24"/>
        <v>1.2E-2</v>
      </c>
      <c r="P66" s="4"/>
      <c r="Q66" s="4"/>
      <c r="R66" s="4"/>
      <c r="S66" s="4"/>
      <c r="T66" s="4"/>
      <c r="U66" s="4"/>
      <c r="V66" s="4"/>
      <c r="W66" s="4"/>
      <c r="X66" s="9">
        <f t="shared" si="26"/>
        <v>0</v>
      </c>
      <c r="Y66" s="9">
        <f>'Semaine 18'!W66</f>
        <v>0</v>
      </c>
      <c r="Z66" s="9">
        <v>0</v>
      </c>
      <c r="AA66" s="25">
        <f t="shared" si="23"/>
        <v>0</v>
      </c>
    </row>
    <row r="67" spans="2:27">
      <c r="B67" t="s">
        <v>51</v>
      </c>
      <c r="C67" s="9">
        <v>44622516</v>
      </c>
      <c r="E67" s="4">
        <v>418</v>
      </c>
      <c r="F67" s="4">
        <v>366</v>
      </c>
      <c r="G67" s="4">
        <v>487</v>
      </c>
      <c r="H67" s="4">
        <v>507</v>
      </c>
      <c r="I67" s="4">
        <v>504</v>
      </c>
      <c r="J67" s="4">
        <v>515</v>
      </c>
      <c r="K67" s="4">
        <v>522</v>
      </c>
      <c r="L67" s="9">
        <f t="shared" si="25"/>
        <v>3319</v>
      </c>
      <c r="M67" s="9">
        <f>'Semaine 18'!L67</f>
        <v>3286</v>
      </c>
      <c r="N67" s="9">
        <v>15232</v>
      </c>
      <c r="O67" s="24">
        <f t="shared" si="24"/>
        <v>3.41352334323775E-4</v>
      </c>
      <c r="P67" s="4"/>
      <c r="Q67" s="4">
        <v>15</v>
      </c>
      <c r="R67" s="4">
        <v>13</v>
      </c>
      <c r="S67" s="4">
        <v>11</v>
      </c>
      <c r="T67" s="4">
        <v>13</v>
      </c>
      <c r="U67" s="4">
        <v>21</v>
      </c>
      <c r="V67" s="4">
        <v>15</v>
      </c>
      <c r="W67" s="4">
        <v>15</v>
      </c>
      <c r="X67" s="9">
        <f t="shared" si="26"/>
        <v>103</v>
      </c>
      <c r="Y67" s="9">
        <f>'Semaine 18'!W67</f>
        <v>78</v>
      </c>
      <c r="Z67" s="9">
        <v>391</v>
      </c>
      <c r="AA67" s="25">
        <f t="shared" si="23"/>
        <v>8.7623925105433313E-6</v>
      </c>
    </row>
    <row r="68" spans="2:27">
      <c r="B68" t="s">
        <v>52</v>
      </c>
      <c r="C68" s="9">
        <v>144478050</v>
      </c>
      <c r="E68" s="4">
        <v>10581</v>
      </c>
      <c r="F68" s="4">
        <v>10102</v>
      </c>
      <c r="G68" s="4">
        <v>10559</v>
      </c>
      <c r="H68" s="4">
        <v>11231</v>
      </c>
      <c r="I68" s="4">
        <v>10699</v>
      </c>
      <c r="J68" s="4">
        <v>10817</v>
      </c>
      <c r="K68" s="4">
        <v>11012</v>
      </c>
      <c r="L68" s="9">
        <f t="shared" si="25"/>
        <v>75001</v>
      </c>
      <c r="M68" s="9">
        <f>'Semaine 18'!L68</f>
        <v>49457</v>
      </c>
      <c r="N68" s="9">
        <v>209688</v>
      </c>
      <c r="O68" s="24">
        <f t="shared" si="24"/>
        <v>1.4513484920373719E-3</v>
      </c>
      <c r="P68" s="4"/>
      <c r="Q68" s="4">
        <v>76</v>
      </c>
      <c r="R68" s="4">
        <v>95</v>
      </c>
      <c r="S68" s="4">
        <v>86</v>
      </c>
      <c r="T68" s="4">
        <v>88</v>
      </c>
      <c r="U68" s="4">
        <v>98</v>
      </c>
      <c r="V68" s="4">
        <v>104</v>
      </c>
      <c r="W68" s="4">
        <v>88</v>
      </c>
      <c r="X68" s="9">
        <f t="shared" si="26"/>
        <v>635</v>
      </c>
      <c r="Y68" s="9">
        <f>'Semaine 18'!W68</f>
        <v>541</v>
      </c>
      <c r="Z68" s="9">
        <v>1915</v>
      </c>
      <c r="AA68" s="25">
        <f t="shared" si="23"/>
        <v>1.3254608572028761E-5</v>
      </c>
    </row>
    <row r="69" spans="2:27">
      <c r="B69" t="s">
        <v>56</v>
      </c>
      <c r="C69" s="9">
        <v>9485386</v>
      </c>
      <c r="E69" s="4"/>
      <c r="F69" s="4"/>
      <c r="G69" s="4"/>
      <c r="H69" s="4"/>
      <c r="I69" s="4"/>
      <c r="J69" s="4"/>
      <c r="K69" s="4"/>
      <c r="L69" s="9">
        <f t="shared" si="25"/>
        <v>0</v>
      </c>
      <c r="M69" s="9">
        <f>'Semaine 18'!L69</f>
        <v>0</v>
      </c>
      <c r="N69" s="9">
        <v>22973</v>
      </c>
      <c r="O69" s="24">
        <f t="shared" si="24"/>
        <v>2.4219362290580477E-3</v>
      </c>
      <c r="P69" s="4"/>
      <c r="Q69" s="4"/>
      <c r="R69" s="4"/>
      <c r="S69" s="4"/>
      <c r="T69" s="4"/>
      <c r="U69" s="4"/>
      <c r="V69" s="4"/>
      <c r="W69" s="4"/>
      <c r="X69" s="9">
        <f t="shared" si="26"/>
        <v>0</v>
      </c>
      <c r="Y69" s="9">
        <f>'Semaine 18'!W69</f>
        <v>0</v>
      </c>
      <c r="Z69" s="9">
        <v>131</v>
      </c>
      <c r="AA69" s="25">
        <f t="shared" si="23"/>
        <v>1.3810718931206385E-5</v>
      </c>
    </row>
    <row r="70" spans="2:27">
      <c r="B70" t="s">
        <v>58</v>
      </c>
      <c r="C70" s="9">
        <v>3545883</v>
      </c>
      <c r="E70" s="4"/>
      <c r="F70" s="4"/>
      <c r="G70" s="4"/>
      <c r="H70" s="4"/>
      <c r="I70" s="4"/>
      <c r="J70" s="4"/>
      <c r="K70" s="4"/>
      <c r="L70" s="9">
        <f t="shared" si="25"/>
        <v>0</v>
      </c>
      <c r="M70" s="9">
        <f>'Semaine 18'!L70</f>
        <v>0</v>
      </c>
      <c r="N70" s="9">
        <v>4927</v>
      </c>
      <c r="O70" s="24">
        <f t="shared" si="24"/>
        <v>1.3894987510868239E-3</v>
      </c>
      <c r="P70" s="4"/>
      <c r="Q70" s="4"/>
      <c r="R70" s="4"/>
      <c r="S70" s="4"/>
      <c r="T70" s="4"/>
      <c r="U70" s="4"/>
      <c r="V70" s="4"/>
      <c r="W70" s="4"/>
      <c r="X70" s="9">
        <f t="shared" si="26"/>
        <v>0</v>
      </c>
      <c r="Y70" s="9">
        <f>'Semaine 18'!W70</f>
        <v>0</v>
      </c>
      <c r="Z70" s="9">
        <v>169</v>
      </c>
      <c r="AA70" s="25">
        <f t="shared" si="23"/>
        <v>4.7660907029363348E-5</v>
      </c>
    </row>
    <row r="71" spans="2:27">
      <c r="B71" t="s">
        <v>53</v>
      </c>
      <c r="C71" s="9">
        <v>6982084</v>
      </c>
      <c r="E71" s="4"/>
      <c r="F71" s="4"/>
      <c r="G71" s="4"/>
      <c r="H71" s="4"/>
      <c r="I71" s="4"/>
      <c r="J71" s="4"/>
      <c r="K71" s="4"/>
      <c r="L71" s="9">
        <f t="shared" si="25"/>
        <v>0</v>
      </c>
      <c r="M71" s="9">
        <f>'Semaine 18'!L71</f>
        <v>0</v>
      </c>
      <c r="N71" s="9">
        <v>10032</v>
      </c>
      <c r="O71" s="24">
        <f t="shared" si="24"/>
        <v>1.436820296060603E-3</v>
      </c>
      <c r="P71" s="4"/>
      <c r="Q71" s="4"/>
      <c r="R71" s="4"/>
      <c r="S71" s="4"/>
      <c r="T71" s="4"/>
      <c r="U71" s="4"/>
      <c r="V71" s="4"/>
      <c r="W71" s="4"/>
      <c r="X71" s="9">
        <f t="shared" si="26"/>
        <v>0</v>
      </c>
      <c r="Y71" s="9">
        <f>'Semaine 18'!W71</f>
        <v>0</v>
      </c>
      <c r="Z71" s="9">
        <v>215</v>
      </c>
      <c r="AA71" s="25">
        <f t="shared" si="23"/>
        <v>3.0793098450262131E-5</v>
      </c>
    </row>
    <row r="72" spans="2:27">
      <c r="B72" t="s">
        <v>61</v>
      </c>
      <c r="C72" s="9">
        <v>3323929</v>
      </c>
      <c r="E72" s="4"/>
      <c r="F72" s="4"/>
      <c r="G72" s="4"/>
      <c r="H72" s="4"/>
      <c r="I72" s="4"/>
      <c r="J72" s="4"/>
      <c r="K72" s="4"/>
      <c r="L72" s="9">
        <f t="shared" si="25"/>
        <v>0</v>
      </c>
      <c r="M72" s="9">
        <f>'Semaine 18'!L72</f>
        <v>0</v>
      </c>
      <c r="N72" s="9">
        <v>2117</v>
      </c>
      <c r="O72" s="24">
        <f t="shared" si="24"/>
        <v>6.368968771595302E-4</v>
      </c>
      <c r="P72" s="4"/>
      <c r="Q72" s="4"/>
      <c r="R72" s="4"/>
      <c r="S72" s="4"/>
      <c r="T72" s="4"/>
      <c r="U72" s="4"/>
      <c r="V72" s="4"/>
      <c r="W72" s="4"/>
      <c r="X72" s="9">
        <f t="shared" si="26"/>
        <v>0</v>
      </c>
      <c r="Y72" s="9">
        <f>'Semaine 18'!W72</f>
        <v>0</v>
      </c>
      <c r="Z72" s="9">
        <v>107</v>
      </c>
      <c r="AA72" s="25">
        <f t="shared" si="23"/>
        <v>3.2190819960354147E-5</v>
      </c>
    </row>
    <row r="73" spans="2:27">
      <c r="B73" t="s">
        <v>63</v>
      </c>
      <c r="C73" s="9">
        <v>2082958</v>
      </c>
      <c r="E73" s="4"/>
      <c r="F73" s="4"/>
      <c r="G73" s="4"/>
      <c r="H73" s="4"/>
      <c r="I73" s="4"/>
      <c r="J73" s="4"/>
      <c r="K73" s="4"/>
      <c r="L73" s="9">
        <f t="shared" si="25"/>
        <v>0</v>
      </c>
      <c r="M73" s="9">
        <f>'Semaine 18'!L73</f>
        <v>0</v>
      </c>
      <c r="N73" s="9">
        <v>1642</v>
      </c>
      <c r="O73" s="24">
        <f t="shared" si="24"/>
        <v>7.8830202049201179E-4</v>
      </c>
      <c r="P73" s="4"/>
      <c r="Q73" s="4"/>
      <c r="R73" s="4"/>
      <c r="S73" s="4"/>
      <c r="T73" s="4"/>
      <c r="U73" s="4"/>
      <c r="V73" s="4"/>
      <c r="W73" s="4"/>
      <c r="X73" s="9">
        <f t="shared" si="26"/>
        <v>0</v>
      </c>
      <c r="Y73" s="9">
        <f>'Semaine 18'!W73</f>
        <v>0</v>
      </c>
      <c r="Z73" s="9">
        <v>51</v>
      </c>
      <c r="AA73" s="25">
        <f t="shared" si="23"/>
        <v>2.4484411111505849E-5</v>
      </c>
    </row>
    <row r="74" spans="2:27">
      <c r="B74" t="s">
        <v>54</v>
      </c>
      <c r="C74" s="9">
        <v>622345</v>
      </c>
      <c r="E74" s="4"/>
      <c r="F74" s="4"/>
      <c r="G74" s="4"/>
      <c r="H74" s="4"/>
      <c r="I74" s="4"/>
      <c r="J74" s="4"/>
      <c r="K74" s="4"/>
      <c r="L74" s="9">
        <f t="shared" si="25"/>
        <v>0</v>
      </c>
      <c r="M74" s="9">
        <f>'Semaine 18'!L74</f>
        <v>0</v>
      </c>
      <c r="N74" s="9">
        <v>324</v>
      </c>
      <c r="O74" s="24">
        <f t="shared" si="24"/>
        <v>5.2061155789795053E-4</v>
      </c>
      <c r="P74" s="4"/>
      <c r="Q74" s="4"/>
      <c r="R74" s="4"/>
      <c r="S74" s="4"/>
      <c r="T74" s="4"/>
      <c r="U74" s="4"/>
      <c r="V74" s="4"/>
      <c r="W74" s="4"/>
      <c r="X74" s="9">
        <f t="shared" si="26"/>
        <v>0</v>
      </c>
      <c r="Y74" s="9">
        <f>'Semaine 18'!W74</f>
        <v>0</v>
      </c>
      <c r="Z74" s="9">
        <v>9</v>
      </c>
      <c r="AA74" s="25">
        <f t="shared" si="23"/>
        <v>1.4461432163831958E-5</v>
      </c>
    </row>
    <row r="75" spans="2:27">
      <c r="B75" t="s">
        <v>64</v>
      </c>
      <c r="C75" s="9">
        <v>1845300</v>
      </c>
      <c r="E75" s="4"/>
      <c r="F75" s="4"/>
      <c r="G75" s="4"/>
      <c r="H75" s="4"/>
      <c r="I75" s="4"/>
      <c r="J75" s="4"/>
      <c r="K75" s="4"/>
      <c r="L75" s="9">
        <f t="shared" si="25"/>
        <v>0</v>
      </c>
      <c r="M75" s="9">
        <f>'Semaine 18'!L75</f>
        <v>0</v>
      </c>
      <c r="N75" s="9">
        <v>870</v>
      </c>
      <c r="O75" s="24">
        <f t="shared" si="24"/>
        <v>4.7146805397496339E-4</v>
      </c>
      <c r="P75" s="4"/>
      <c r="Q75" s="4"/>
      <c r="R75" s="4"/>
      <c r="S75" s="4"/>
      <c r="T75" s="4"/>
      <c r="U75" s="4"/>
      <c r="V75" s="4"/>
      <c r="W75" s="4"/>
      <c r="X75" s="9">
        <f t="shared" si="26"/>
        <v>0</v>
      </c>
      <c r="Y75" s="9">
        <f>'Semaine 18'!W75</f>
        <v>0</v>
      </c>
      <c r="Z75" s="9">
        <v>28</v>
      </c>
      <c r="AA75" s="25">
        <f t="shared" si="23"/>
        <v>1.5173684495745949E-5</v>
      </c>
    </row>
    <row r="76" spans="2:27">
      <c r="B76" t="s">
        <v>57</v>
      </c>
      <c r="C76" s="9">
        <v>2866376</v>
      </c>
      <c r="E76" s="4"/>
      <c r="F76" s="4"/>
      <c r="G76" s="4"/>
      <c r="H76" s="4"/>
      <c r="I76" s="4"/>
      <c r="J76" s="4"/>
      <c r="K76" s="4"/>
      <c r="L76" s="9">
        <f t="shared" si="25"/>
        <v>0</v>
      </c>
      <c r="M76" s="9">
        <f>'Semaine 18'!L76</f>
        <v>0</v>
      </c>
      <c r="N76" s="9">
        <v>868</v>
      </c>
      <c r="O76" s="24">
        <f t="shared" si="24"/>
        <v>3.028214023561459E-4</v>
      </c>
      <c r="P76" s="4"/>
      <c r="Q76" s="4"/>
      <c r="R76" s="4"/>
      <c r="S76" s="4"/>
      <c r="T76" s="4"/>
      <c r="U76" s="4"/>
      <c r="V76" s="4"/>
      <c r="W76" s="4"/>
      <c r="X76" s="9">
        <f t="shared" si="26"/>
        <v>0</v>
      </c>
      <c r="Y76" s="9">
        <f>'Semaine 18'!W76</f>
        <v>0</v>
      </c>
      <c r="Z76" s="9">
        <v>31</v>
      </c>
      <c r="AA76" s="25">
        <f t="shared" si="23"/>
        <v>1.0815050084148067E-5</v>
      </c>
    </row>
    <row r="77" spans="2:27">
      <c r="B77" t="s">
        <v>59</v>
      </c>
      <c r="C77" s="9">
        <v>2951776</v>
      </c>
      <c r="E77" s="4"/>
      <c r="F77" s="4"/>
      <c r="G77" s="4"/>
      <c r="H77" s="4"/>
      <c r="I77" s="4"/>
      <c r="J77" s="4"/>
      <c r="K77" s="4"/>
      <c r="L77" s="9">
        <f t="shared" si="25"/>
        <v>0</v>
      </c>
      <c r="M77" s="9">
        <f>'Semaine 18'!L77</f>
        <v>0</v>
      </c>
      <c r="N77" s="9">
        <v>3313</v>
      </c>
      <c r="O77" s="24">
        <f t="shared" si="24"/>
        <v>1.1223751395769868E-3</v>
      </c>
      <c r="P77" s="4"/>
      <c r="Q77" s="4"/>
      <c r="R77" s="4"/>
      <c r="S77" s="4"/>
      <c r="T77" s="4"/>
      <c r="U77" s="4"/>
      <c r="V77" s="4"/>
      <c r="W77" s="4"/>
      <c r="X77" s="9">
        <f t="shared" si="26"/>
        <v>0</v>
      </c>
      <c r="Y77" s="9">
        <f>'Semaine 18'!W77</f>
        <v>0</v>
      </c>
      <c r="Z77" s="9">
        <v>45</v>
      </c>
      <c r="AA77" s="25">
        <f t="shared" si="23"/>
        <v>1.5245059245688021E-5</v>
      </c>
    </row>
    <row r="78" spans="2:27">
      <c r="B78" t="s">
        <v>60</v>
      </c>
      <c r="C78" s="9">
        <v>3731000</v>
      </c>
      <c r="E78" s="4"/>
      <c r="F78" s="4"/>
      <c r="G78" s="4"/>
      <c r="H78" s="4"/>
      <c r="I78" s="4"/>
      <c r="J78" s="4"/>
      <c r="K78" s="4"/>
      <c r="L78" s="9">
        <f t="shared" si="25"/>
        <v>0</v>
      </c>
      <c r="M78" s="9">
        <f>'Semaine 18'!L78</f>
        <v>0</v>
      </c>
      <c r="N78" s="9">
        <v>635</v>
      </c>
      <c r="O78" s="24">
        <f t="shared" si="24"/>
        <v>1.7019565800053605E-4</v>
      </c>
      <c r="P78" s="4"/>
      <c r="Q78" s="4"/>
      <c r="R78" s="4"/>
      <c r="S78" s="4"/>
      <c r="T78" s="4"/>
      <c r="U78" s="4"/>
      <c r="V78" s="4"/>
      <c r="W78" s="4"/>
      <c r="X78" s="9">
        <f t="shared" si="26"/>
        <v>0</v>
      </c>
      <c r="Y78" s="9">
        <f>'Semaine 18'!W78</f>
        <v>0</v>
      </c>
      <c r="Z78" s="9">
        <v>10</v>
      </c>
      <c r="AA78" s="25">
        <f t="shared" si="23"/>
        <v>2.6802465826856071E-6</v>
      </c>
    </row>
    <row r="79" spans="2:27">
      <c r="C79" s="9"/>
      <c r="E79" s="4"/>
      <c r="F79" s="4"/>
      <c r="G79" s="4"/>
      <c r="H79" s="4"/>
      <c r="I79" s="4"/>
      <c r="J79" s="4"/>
      <c r="K79" s="4"/>
      <c r="L79" s="9"/>
      <c r="M79" s="9"/>
      <c r="N79" s="9"/>
      <c r="O79" s="4"/>
      <c r="P79" s="4"/>
      <c r="Q79" s="4"/>
      <c r="R79" s="4"/>
      <c r="S79" s="4"/>
      <c r="T79" s="4"/>
      <c r="U79" s="4"/>
      <c r="V79" s="4"/>
      <c r="W79" s="4"/>
      <c r="X79" s="9"/>
      <c r="Y79" s="9"/>
      <c r="Z79" s="9"/>
      <c r="AA79" s="4"/>
    </row>
    <row r="80" spans="2:27" s="2" customFormat="1" ht="15" thickBot="1">
      <c r="B80" s="3" t="s">
        <v>76</v>
      </c>
      <c r="C80" s="28">
        <f>C56+C12+C9</f>
        <v>754206017</v>
      </c>
      <c r="G80" s="9"/>
      <c r="H80" s="9"/>
      <c r="I80" s="9"/>
      <c r="J80" s="9"/>
      <c r="K80" s="9"/>
      <c r="L80" s="28">
        <f t="shared" ref="L80:M80" si="30">L56+L12+L9</f>
        <v>83466</v>
      </c>
      <c r="M80" s="28">
        <f t="shared" si="30"/>
        <v>79723</v>
      </c>
      <c r="N80" s="28">
        <f>N56+N12+N9</f>
        <v>1594565</v>
      </c>
      <c r="O80" s="24">
        <f>N80/C80</f>
        <v>2.1142300168098499E-3</v>
      </c>
      <c r="P80" s="9"/>
      <c r="Q80" s="9"/>
      <c r="R80" s="9"/>
      <c r="S80" s="9"/>
      <c r="T80" s="9"/>
      <c r="U80" s="9"/>
      <c r="V80" s="9"/>
      <c r="W80" s="9"/>
      <c r="X80" s="28">
        <f t="shared" ref="X80:Y80" si="31">X56+X12+X9</f>
        <v>11183</v>
      </c>
      <c r="Y80" s="28">
        <f t="shared" si="31"/>
        <v>18357</v>
      </c>
      <c r="Z80" s="28">
        <f>Z56+Z12+Z9</f>
        <v>152827</v>
      </c>
      <c r="AA80" s="25">
        <f>Z80/C80</f>
        <v>2.0263296308334808E-4</v>
      </c>
    </row>
    <row r="81" spans="3:27">
      <c r="C81" s="9"/>
      <c r="G81" s="4"/>
      <c r="H81" s="4"/>
      <c r="I81" s="4"/>
      <c r="J81" s="4"/>
      <c r="K81" s="4"/>
      <c r="L81" s="9"/>
      <c r="M81" s="9"/>
      <c r="N81" s="9"/>
      <c r="O81" s="4"/>
      <c r="P81" s="4"/>
      <c r="Q81" s="4"/>
      <c r="R81" s="4"/>
      <c r="S81" s="4"/>
      <c r="T81" s="4"/>
      <c r="U81" s="4"/>
      <c r="V81" s="4"/>
      <c r="W81" s="4"/>
      <c r="X81" s="9"/>
      <c r="Y81" s="9"/>
      <c r="Z81" s="9"/>
      <c r="AA81" s="4"/>
    </row>
    <row r="82" spans="3:27">
      <c r="C82" s="9"/>
      <c r="G82" s="4"/>
      <c r="H82" s="4"/>
      <c r="I82" s="4"/>
      <c r="J82" s="4"/>
      <c r="K82" s="4"/>
      <c r="L82" s="9"/>
      <c r="M82" s="9"/>
      <c r="N82" s="9"/>
      <c r="O82" s="4"/>
      <c r="P82" s="4"/>
      <c r="Q82" s="4"/>
      <c r="R82" s="4"/>
      <c r="S82" s="4"/>
      <c r="T82" s="4"/>
      <c r="U82" s="4"/>
      <c r="V82" s="4"/>
      <c r="W82" s="4"/>
      <c r="X82" s="9"/>
      <c r="Y82" s="9"/>
      <c r="Z82" s="9"/>
      <c r="AA82" s="4"/>
    </row>
    <row r="83" spans="3:27">
      <c r="C83" s="9"/>
      <c r="G83" s="4"/>
      <c r="H83" s="4"/>
      <c r="I83" s="4"/>
      <c r="J83" s="4"/>
      <c r="K83" s="4"/>
      <c r="L83" s="9"/>
      <c r="M83" s="9"/>
      <c r="N83" s="9"/>
      <c r="O83" s="4"/>
      <c r="P83" s="4"/>
      <c r="Q83" s="4"/>
      <c r="R83" s="4"/>
      <c r="S83" s="4"/>
      <c r="T83" s="4"/>
      <c r="U83" s="4"/>
      <c r="V83" s="4"/>
      <c r="W83" s="4"/>
      <c r="X83" s="9"/>
      <c r="Y83" s="9"/>
      <c r="Z83" s="9"/>
      <c r="AA83" s="4"/>
    </row>
    <row r="84" spans="3:27">
      <c r="C84" s="9"/>
      <c r="G84" s="4"/>
      <c r="H84" s="4"/>
      <c r="I84" s="4"/>
      <c r="J84" s="4"/>
      <c r="K84" s="4"/>
      <c r="L84" s="9"/>
      <c r="M84" s="9"/>
      <c r="N84" s="9"/>
      <c r="O84" s="4"/>
      <c r="P84" s="4"/>
      <c r="Q84" s="4"/>
      <c r="R84" s="4"/>
      <c r="S84" s="4"/>
      <c r="T84" s="4"/>
      <c r="U84" s="4"/>
      <c r="V84" s="4"/>
      <c r="W84" s="4"/>
      <c r="X84" s="9"/>
      <c r="Y84" s="9"/>
      <c r="Z84" s="9"/>
      <c r="AA84" s="4"/>
    </row>
    <row r="85" spans="3:27">
      <c r="C85" s="9"/>
      <c r="G85" s="4"/>
      <c r="H85" s="4"/>
      <c r="I85" s="4"/>
      <c r="J85" s="4"/>
      <c r="K85" s="4"/>
      <c r="L85" s="9"/>
      <c r="M85" s="9"/>
      <c r="N85" s="9"/>
      <c r="O85" s="4"/>
      <c r="P85" s="4"/>
      <c r="Q85" s="4"/>
      <c r="R85" s="4"/>
      <c r="S85" s="4"/>
      <c r="T85" s="4"/>
      <c r="U85" s="4"/>
      <c r="V85" s="4"/>
      <c r="W85" s="4"/>
      <c r="X85" s="9"/>
      <c r="Y85" s="9"/>
      <c r="Z85" s="9"/>
      <c r="AA85" s="4"/>
    </row>
    <row r="86" spans="3:27">
      <c r="C86" s="9"/>
      <c r="G86" s="4"/>
      <c r="H86" s="4"/>
      <c r="I86" s="4"/>
      <c r="J86" s="4"/>
      <c r="K86" s="4"/>
      <c r="L86" s="9"/>
      <c r="M86" s="9"/>
      <c r="N86" s="9"/>
      <c r="O86" s="4"/>
      <c r="P86" s="4"/>
      <c r="Q86" s="4"/>
      <c r="R86" s="4"/>
      <c r="S86" s="4"/>
      <c r="T86" s="4"/>
      <c r="U86" s="4"/>
      <c r="V86" s="4"/>
      <c r="W86" s="4"/>
      <c r="X86" s="9"/>
      <c r="Y86" s="9"/>
      <c r="Z86" s="9"/>
      <c r="AA86" s="4"/>
    </row>
    <row r="87" spans="3:27">
      <c r="C87" s="9"/>
      <c r="G87" s="4"/>
      <c r="H87" s="4"/>
      <c r="I87" s="4"/>
      <c r="J87" s="4"/>
      <c r="K87" s="4"/>
      <c r="L87" s="9"/>
      <c r="M87" s="9"/>
      <c r="N87" s="9"/>
      <c r="O87" s="4"/>
      <c r="P87" s="4"/>
      <c r="Q87" s="4"/>
      <c r="R87" s="4"/>
      <c r="S87" s="4"/>
      <c r="T87" s="4"/>
      <c r="U87" s="4"/>
      <c r="V87" s="4"/>
      <c r="W87" s="4"/>
      <c r="X87" s="9"/>
      <c r="Y87" s="9"/>
      <c r="Z87" s="9"/>
      <c r="AA87" s="4"/>
    </row>
    <row r="88" spans="3:27">
      <c r="C88" s="9"/>
      <c r="G88" s="4"/>
      <c r="H88" s="4"/>
      <c r="I88" s="4"/>
      <c r="J88" s="4"/>
      <c r="K88" s="4"/>
      <c r="L88" s="9"/>
      <c r="M88" s="9"/>
      <c r="N88" s="9"/>
      <c r="O88" s="4"/>
      <c r="P88" s="4"/>
      <c r="Q88" s="4"/>
      <c r="R88" s="4"/>
      <c r="S88" s="4"/>
      <c r="T88" s="4"/>
      <c r="U88" s="4"/>
      <c r="V88" s="4"/>
      <c r="W88" s="4"/>
      <c r="X88" s="9"/>
      <c r="Y88" s="9"/>
      <c r="Z88" s="9"/>
      <c r="AA88" s="4"/>
    </row>
    <row r="89" spans="3:27">
      <c r="C89" s="9"/>
      <c r="G89" s="4"/>
      <c r="H89" s="4"/>
      <c r="I89" s="4"/>
      <c r="J89" s="4"/>
      <c r="K89" s="4"/>
      <c r="L89" s="9"/>
      <c r="M89" s="9"/>
      <c r="N89" s="9"/>
      <c r="O89" s="4"/>
      <c r="P89" s="4"/>
      <c r="Q89" s="4"/>
      <c r="R89" s="4"/>
      <c r="S89" s="4"/>
      <c r="T89" s="4"/>
      <c r="U89" s="4"/>
      <c r="V89" s="4"/>
      <c r="W89" s="4"/>
      <c r="X89" s="9"/>
      <c r="Y89" s="9"/>
      <c r="Z89" s="9"/>
      <c r="AA89" s="4"/>
    </row>
    <row r="90" spans="3:27">
      <c r="C90" s="9"/>
      <c r="G90" s="4"/>
      <c r="H90" s="4"/>
      <c r="I90" s="4"/>
      <c r="J90" s="4"/>
      <c r="K90" s="4"/>
      <c r="L90" s="9"/>
      <c r="M90" s="9"/>
      <c r="N90" s="9"/>
      <c r="O90" s="4"/>
      <c r="P90" s="4"/>
      <c r="Q90" s="4"/>
      <c r="R90" s="4"/>
      <c r="S90" s="4"/>
      <c r="T90" s="4"/>
      <c r="U90" s="4"/>
      <c r="V90" s="4"/>
      <c r="W90" s="4"/>
      <c r="X90" s="9"/>
      <c r="Y90" s="9"/>
      <c r="Z90" s="9"/>
      <c r="AA90" s="4"/>
    </row>
    <row r="91" spans="3:27">
      <c r="C91" s="9"/>
      <c r="G91" s="4"/>
      <c r="H91" s="4"/>
      <c r="I91" s="4"/>
      <c r="J91" s="4"/>
      <c r="K91" s="4"/>
      <c r="L91" s="9"/>
      <c r="M91" s="9"/>
      <c r="N91" s="9"/>
      <c r="O91" s="4"/>
      <c r="P91" s="4"/>
      <c r="Q91" s="4"/>
      <c r="R91" s="4"/>
      <c r="S91" s="4"/>
      <c r="T91" s="4"/>
      <c r="U91" s="4"/>
      <c r="V91" s="4"/>
      <c r="W91" s="4"/>
      <c r="X91" s="9"/>
      <c r="Y91" s="9"/>
      <c r="Z91" s="9"/>
      <c r="AA91" s="4"/>
    </row>
    <row r="92" spans="3:27">
      <c r="C92" s="9"/>
      <c r="G92" s="4"/>
      <c r="H92" s="4"/>
      <c r="I92" s="4"/>
      <c r="J92" s="4"/>
      <c r="K92" s="4"/>
      <c r="L92" s="9"/>
      <c r="M92" s="9"/>
      <c r="N92" s="9"/>
      <c r="O92" s="4"/>
      <c r="P92" s="4"/>
      <c r="Q92" s="4"/>
      <c r="R92" s="4"/>
      <c r="S92" s="4"/>
      <c r="T92" s="4"/>
      <c r="U92" s="4"/>
      <c r="V92" s="4"/>
      <c r="W92" s="4"/>
      <c r="X92" s="9"/>
      <c r="Y92" s="9"/>
      <c r="Z92" s="9"/>
      <c r="AA92" s="4"/>
    </row>
    <row r="93" spans="3:27">
      <c r="C93" s="9"/>
      <c r="G93" s="4"/>
      <c r="H93" s="4"/>
      <c r="I93" s="4"/>
      <c r="J93" s="4"/>
      <c r="K93" s="4"/>
      <c r="L93" s="9"/>
      <c r="M93" s="9"/>
      <c r="N93" s="9"/>
      <c r="O93" s="4"/>
      <c r="P93" s="4"/>
      <c r="Q93" s="4"/>
      <c r="R93" s="4"/>
      <c r="S93" s="4"/>
      <c r="T93" s="4"/>
      <c r="U93" s="4"/>
      <c r="V93" s="4"/>
      <c r="W93" s="4"/>
      <c r="X93" s="9"/>
      <c r="Y93" s="9"/>
      <c r="Z93" s="9"/>
      <c r="AA93" s="4"/>
    </row>
    <row r="94" spans="3:27">
      <c r="C94" s="9"/>
      <c r="G94" s="4"/>
      <c r="H94" s="4"/>
      <c r="I94" s="4"/>
      <c r="J94" s="4"/>
      <c r="K94" s="4"/>
      <c r="L94" s="9"/>
      <c r="M94" s="9"/>
      <c r="N94" s="9"/>
      <c r="O94" s="4"/>
      <c r="P94" s="4"/>
      <c r="Q94" s="4"/>
      <c r="R94" s="4"/>
      <c r="S94" s="4"/>
      <c r="T94" s="4"/>
      <c r="U94" s="4"/>
      <c r="V94" s="4"/>
      <c r="W94" s="4"/>
      <c r="X94" s="9"/>
      <c r="Y94" s="9"/>
      <c r="Z94" s="9"/>
      <c r="AA94" s="4"/>
    </row>
    <row r="95" spans="3:27">
      <c r="C95" s="9"/>
      <c r="G95" s="4"/>
      <c r="H95" s="4"/>
      <c r="I95" s="4"/>
      <c r="J95" s="4"/>
      <c r="K95" s="4"/>
      <c r="L95" s="9"/>
      <c r="M95" s="9"/>
      <c r="N95" s="9"/>
      <c r="O95" s="4"/>
      <c r="P95" s="4"/>
      <c r="Q95" s="4"/>
      <c r="R95" s="4"/>
      <c r="S95" s="4"/>
      <c r="T95" s="4"/>
      <c r="U95" s="4"/>
      <c r="V95" s="4"/>
      <c r="W95" s="4"/>
      <c r="X95" s="9"/>
      <c r="Y95" s="9"/>
      <c r="Z95" s="9"/>
      <c r="AA95" s="4"/>
    </row>
    <row r="96" spans="3:27">
      <c r="C96" s="9"/>
      <c r="G96" s="4"/>
      <c r="H96" s="4"/>
      <c r="I96" s="4"/>
      <c r="J96" s="4"/>
      <c r="K96" s="4"/>
      <c r="L96" s="9"/>
      <c r="M96" s="9"/>
      <c r="N96" s="9"/>
      <c r="O96" s="4"/>
      <c r="P96" s="4"/>
      <c r="Q96" s="4"/>
      <c r="R96" s="4"/>
      <c r="S96" s="4"/>
      <c r="T96" s="4"/>
      <c r="U96" s="4"/>
      <c r="V96" s="4"/>
      <c r="W96" s="4"/>
      <c r="X96" s="9"/>
      <c r="Y96" s="9"/>
      <c r="Z96" s="9"/>
      <c r="AA96" s="4"/>
    </row>
    <row r="97" spans="3:27">
      <c r="C97" s="9"/>
      <c r="G97" s="4"/>
      <c r="H97" s="4"/>
      <c r="I97" s="4"/>
      <c r="J97" s="4"/>
      <c r="K97" s="4"/>
      <c r="L97" s="9"/>
      <c r="M97" s="9"/>
      <c r="N97" s="9"/>
      <c r="O97" s="4"/>
      <c r="P97" s="4"/>
      <c r="Q97" s="4"/>
      <c r="R97" s="4"/>
      <c r="S97" s="4"/>
      <c r="T97" s="4"/>
      <c r="U97" s="4"/>
      <c r="V97" s="4"/>
      <c r="W97" s="4"/>
      <c r="X97" s="9"/>
      <c r="Y97" s="9"/>
      <c r="Z97" s="9"/>
      <c r="AA97" s="4"/>
    </row>
    <row r="98" spans="3:27">
      <c r="C98" s="9"/>
      <c r="G98" s="4"/>
      <c r="H98" s="4"/>
      <c r="I98" s="4"/>
      <c r="J98" s="4"/>
      <c r="K98" s="4"/>
      <c r="L98" s="9"/>
      <c r="M98" s="9"/>
      <c r="N98" s="9"/>
      <c r="O98" s="4"/>
      <c r="P98" s="4"/>
      <c r="Q98" s="4"/>
      <c r="R98" s="4"/>
      <c r="S98" s="4"/>
      <c r="T98" s="4"/>
      <c r="U98" s="4"/>
      <c r="V98" s="4"/>
      <c r="W98" s="4"/>
      <c r="X98" s="9"/>
      <c r="Y98" s="9"/>
      <c r="Z98" s="9"/>
      <c r="AA98" s="4"/>
    </row>
    <row r="99" spans="3:27">
      <c r="C99" s="9"/>
      <c r="G99" s="4"/>
      <c r="H99" s="4"/>
      <c r="I99" s="4"/>
      <c r="J99" s="4"/>
      <c r="K99" s="4"/>
      <c r="L99" s="9"/>
      <c r="M99" s="9"/>
      <c r="N99" s="9"/>
      <c r="O99" s="4"/>
      <c r="P99" s="4"/>
      <c r="Q99" s="4"/>
      <c r="R99" s="4"/>
      <c r="S99" s="4"/>
      <c r="T99" s="4"/>
      <c r="U99" s="4"/>
      <c r="V99" s="4"/>
      <c r="W99" s="4"/>
      <c r="X99" s="9"/>
      <c r="Y99" s="9"/>
      <c r="Z99" s="9"/>
      <c r="AA99" s="4"/>
    </row>
    <row r="100" spans="3:27">
      <c r="C100" s="9"/>
      <c r="G100" s="4"/>
      <c r="H100" s="4"/>
      <c r="I100" s="4"/>
      <c r="J100" s="4"/>
      <c r="K100" s="4"/>
      <c r="L100" s="9"/>
      <c r="M100" s="9"/>
      <c r="N100" s="9"/>
      <c r="O100" s="4"/>
      <c r="P100" s="4"/>
      <c r="Q100" s="4"/>
      <c r="R100" s="4"/>
      <c r="S100" s="4"/>
      <c r="T100" s="4"/>
      <c r="U100" s="4"/>
      <c r="V100" s="4"/>
      <c r="W100" s="4"/>
      <c r="X100" s="9"/>
      <c r="Y100" s="9"/>
      <c r="Z100" s="9"/>
      <c r="AA100" s="4"/>
    </row>
    <row r="101" spans="3:27">
      <c r="C101" s="9"/>
      <c r="G101" s="4"/>
      <c r="H101" s="4"/>
      <c r="I101" s="4"/>
      <c r="J101" s="4"/>
      <c r="K101" s="4"/>
      <c r="L101" s="9"/>
      <c r="M101" s="9"/>
      <c r="N101" s="9"/>
      <c r="O101" s="4"/>
      <c r="P101" s="4"/>
      <c r="Q101" s="4"/>
      <c r="R101" s="4"/>
      <c r="S101" s="4"/>
      <c r="T101" s="4"/>
      <c r="U101" s="4"/>
      <c r="V101" s="4"/>
      <c r="W101" s="4"/>
      <c r="X101" s="9"/>
      <c r="Y101" s="9"/>
      <c r="Z101" s="9"/>
      <c r="AA101" s="4"/>
    </row>
    <row r="102" spans="3:27">
      <c r="C102" s="9"/>
      <c r="G102" s="4"/>
      <c r="H102" s="4"/>
      <c r="I102" s="4"/>
      <c r="J102" s="4"/>
      <c r="K102" s="4"/>
      <c r="L102" s="9"/>
      <c r="M102" s="9"/>
      <c r="N102" s="9"/>
      <c r="O102" s="4"/>
      <c r="P102" s="4"/>
      <c r="Q102" s="4"/>
      <c r="R102" s="4"/>
      <c r="S102" s="4"/>
      <c r="T102" s="4"/>
      <c r="U102" s="4"/>
      <c r="V102" s="4"/>
      <c r="W102" s="4"/>
      <c r="X102" s="9"/>
      <c r="Y102" s="9"/>
      <c r="Z102" s="9"/>
      <c r="AA102" s="4"/>
    </row>
    <row r="103" spans="3:27">
      <c r="C103" s="9"/>
      <c r="G103" s="4"/>
      <c r="H103" s="4"/>
      <c r="I103" s="4"/>
      <c r="J103" s="4"/>
      <c r="K103" s="4"/>
      <c r="L103" s="9"/>
      <c r="M103" s="9"/>
      <c r="N103" s="9"/>
      <c r="O103" s="4"/>
      <c r="P103" s="4"/>
      <c r="Q103" s="4"/>
      <c r="R103" s="4"/>
      <c r="S103" s="4"/>
      <c r="T103" s="4"/>
      <c r="U103" s="4"/>
      <c r="V103" s="4"/>
      <c r="W103" s="4"/>
      <c r="X103" s="9"/>
      <c r="Y103" s="9"/>
      <c r="Z103" s="9"/>
      <c r="AA103" s="4"/>
    </row>
    <row r="104" spans="3:27">
      <c r="C104" s="9"/>
      <c r="G104" s="4"/>
      <c r="H104" s="4"/>
      <c r="I104" s="4"/>
      <c r="J104" s="4"/>
      <c r="K104" s="4"/>
      <c r="L104" s="9"/>
      <c r="M104" s="9"/>
      <c r="N104" s="9"/>
      <c r="O104" s="4"/>
      <c r="P104" s="4"/>
      <c r="Q104" s="4"/>
      <c r="R104" s="4"/>
      <c r="S104" s="4"/>
      <c r="T104" s="4"/>
      <c r="U104" s="4"/>
      <c r="V104" s="4"/>
      <c r="W104" s="4"/>
      <c r="X104" s="9"/>
      <c r="Y104" s="9"/>
      <c r="Z104" s="9"/>
      <c r="AA104" s="4"/>
    </row>
    <row r="105" spans="3:27">
      <c r="C105" s="9"/>
      <c r="G105" s="4"/>
      <c r="H105" s="4"/>
      <c r="I105" s="4"/>
      <c r="J105" s="4"/>
      <c r="K105" s="4"/>
      <c r="L105" s="9"/>
      <c r="M105" s="9"/>
      <c r="N105" s="9"/>
      <c r="O105" s="4"/>
      <c r="P105" s="4"/>
      <c r="Q105" s="4"/>
      <c r="R105" s="4"/>
      <c r="S105" s="4"/>
      <c r="T105" s="4"/>
      <c r="U105" s="4"/>
      <c r="V105" s="4"/>
      <c r="W105" s="4"/>
      <c r="X105" s="9"/>
      <c r="Y105" s="9"/>
      <c r="Z105" s="9"/>
      <c r="AA105" s="4"/>
    </row>
    <row r="106" spans="3:27">
      <c r="C106" s="9"/>
      <c r="G106" s="4"/>
      <c r="H106" s="4"/>
      <c r="I106" s="4"/>
      <c r="J106" s="4"/>
      <c r="K106" s="4"/>
      <c r="L106" s="9"/>
      <c r="M106" s="9"/>
      <c r="N106" s="9"/>
      <c r="O106" s="4"/>
      <c r="P106" s="4"/>
      <c r="Q106" s="4"/>
      <c r="R106" s="4"/>
      <c r="S106" s="4"/>
      <c r="T106" s="4"/>
      <c r="U106" s="4"/>
      <c r="V106" s="4"/>
      <c r="W106" s="4"/>
      <c r="X106" s="9"/>
      <c r="Y106" s="9"/>
      <c r="Z106" s="9"/>
      <c r="AA106" s="4"/>
    </row>
    <row r="107" spans="3:27">
      <c r="C107" s="9"/>
      <c r="G107" s="4"/>
      <c r="H107" s="4"/>
      <c r="I107" s="4"/>
      <c r="J107" s="4"/>
      <c r="K107" s="4"/>
      <c r="L107" s="9"/>
      <c r="M107" s="9"/>
      <c r="N107" s="9"/>
      <c r="O107" s="4"/>
      <c r="P107" s="4"/>
      <c r="Q107" s="4"/>
      <c r="R107" s="4"/>
      <c r="S107" s="4"/>
      <c r="T107" s="4"/>
      <c r="U107" s="4"/>
      <c r="V107" s="4"/>
      <c r="W107" s="4"/>
      <c r="X107" s="9"/>
      <c r="Y107" s="9"/>
      <c r="Z107" s="9"/>
      <c r="AA107" s="4"/>
    </row>
    <row r="108" spans="3:27">
      <c r="C108" s="9"/>
      <c r="G108" s="4"/>
      <c r="H108" s="4"/>
      <c r="I108" s="4"/>
      <c r="J108" s="4"/>
      <c r="K108" s="4"/>
      <c r="L108" s="9"/>
      <c r="M108" s="9"/>
      <c r="N108" s="9"/>
      <c r="O108" s="4"/>
      <c r="P108" s="4"/>
      <c r="Q108" s="4"/>
      <c r="R108" s="4"/>
      <c r="S108" s="4"/>
      <c r="T108" s="4"/>
      <c r="U108" s="4"/>
      <c r="V108" s="4"/>
      <c r="W108" s="4"/>
      <c r="X108" s="9"/>
      <c r="Y108" s="9"/>
      <c r="Z108" s="9"/>
      <c r="AA108" s="4"/>
    </row>
    <row r="109" spans="3:27">
      <c r="C109" s="9"/>
      <c r="G109" s="4"/>
      <c r="H109" s="4"/>
      <c r="I109" s="4"/>
      <c r="J109" s="4"/>
      <c r="K109" s="4"/>
      <c r="L109" s="9"/>
      <c r="M109" s="9"/>
      <c r="N109" s="9"/>
      <c r="O109" s="4"/>
      <c r="P109" s="4"/>
      <c r="Q109" s="4"/>
      <c r="R109" s="4"/>
      <c r="S109" s="4"/>
      <c r="T109" s="4"/>
      <c r="U109" s="4"/>
      <c r="V109" s="4"/>
      <c r="W109" s="4"/>
      <c r="X109" s="9"/>
      <c r="Y109" s="9"/>
      <c r="Z109" s="9"/>
      <c r="AA109" s="4"/>
    </row>
    <row r="110" spans="3:27">
      <c r="C110" s="9"/>
      <c r="G110" s="4"/>
      <c r="H110" s="4"/>
      <c r="I110" s="4"/>
      <c r="J110" s="4"/>
      <c r="K110" s="4"/>
      <c r="L110" s="9"/>
      <c r="M110" s="9"/>
      <c r="N110" s="9"/>
      <c r="O110" s="4"/>
      <c r="P110" s="4"/>
      <c r="Q110" s="4"/>
      <c r="R110" s="4"/>
      <c r="S110" s="4"/>
      <c r="T110" s="4"/>
      <c r="U110" s="4"/>
      <c r="V110" s="4"/>
      <c r="W110" s="4"/>
      <c r="X110" s="9"/>
      <c r="Y110" s="9"/>
      <c r="Z110" s="9"/>
      <c r="AA110" s="4"/>
    </row>
    <row r="111" spans="3:27">
      <c r="C111" s="9"/>
      <c r="G111" s="4"/>
      <c r="H111" s="4"/>
      <c r="I111" s="4"/>
      <c r="J111" s="4"/>
      <c r="K111" s="4"/>
      <c r="L111" s="9"/>
      <c r="M111" s="9"/>
      <c r="N111" s="9"/>
      <c r="O111" s="4"/>
      <c r="P111" s="4"/>
      <c r="Q111" s="4"/>
      <c r="R111" s="4"/>
      <c r="S111" s="4"/>
      <c r="T111" s="4"/>
      <c r="U111" s="4"/>
      <c r="V111" s="4"/>
      <c r="W111" s="4"/>
      <c r="X111" s="9"/>
      <c r="Y111" s="9"/>
      <c r="Z111" s="9"/>
      <c r="AA111" s="4"/>
    </row>
    <row r="112" spans="3:27">
      <c r="C112" s="9"/>
      <c r="G112" s="4"/>
      <c r="H112" s="4"/>
      <c r="I112" s="4"/>
      <c r="J112" s="4"/>
      <c r="K112" s="4"/>
      <c r="L112" s="9"/>
      <c r="M112" s="9"/>
      <c r="N112" s="9"/>
      <c r="O112" s="4"/>
      <c r="P112" s="4"/>
      <c r="Q112" s="4"/>
      <c r="R112" s="4"/>
      <c r="S112" s="4"/>
      <c r="T112" s="4"/>
      <c r="U112" s="4"/>
      <c r="V112" s="4"/>
      <c r="W112" s="4"/>
      <c r="X112" s="9"/>
      <c r="Y112" s="9"/>
      <c r="Z112" s="9"/>
      <c r="AA112" s="4"/>
    </row>
    <row r="113" spans="3:27">
      <c r="C113" s="9"/>
      <c r="G113" s="4"/>
      <c r="H113" s="4"/>
      <c r="I113" s="4"/>
      <c r="J113" s="4"/>
      <c r="K113" s="4"/>
      <c r="L113" s="9"/>
      <c r="M113" s="9"/>
      <c r="N113" s="9"/>
      <c r="O113" s="4"/>
      <c r="P113" s="4"/>
      <c r="Q113" s="4"/>
      <c r="R113" s="4"/>
      <c r="S113" s="4"/>
      <c r="T113" s="4"/>
      <c r="U113" s="4"/>
      <c r="V113" s="4"/>
      <c r="W113" s="4"/>
      <c r="X113" s="9"/>
      <c r="Y113" s="9"/>
      <c r="Z113" s="9"/>
      <c r="AA113" s="4"/>
    </row>
    <row r="114" spans="3:27">
      <c r="C114" s="9"/>
      <c r="G114" s="4"/>
      <c r="H114" s="4"/>
      <c r="I114" s="4"/>
      <c r="J114" s="4"/>
      <c r="K114" s="4"/>
      <c r="L114" s="9"/>
      <c r="M114" s="9"/>
      <c r="N114" s="9"/>
      <c r="O114" s="4"/>
      <c r="P114" s="4"/>
      <c r="Q114" s="4"/>
      <c r="R114" s="4"/>
      <c r="S114" s="4"/>
      <c r="T114" s="4"/>
      <c r="U114" s="4"/>
      <c r="V114" s="4"/>
      <c r="W114" s="4"/>
      <c r="X114" s="9"/>
      <c r="Y114" s="9"/>
      <c r="Z114" s="9"/>
      <c r="AA114" s="4"/>
    </row>
    <row r="115" spans="3:27">
      <c r="C115" s="9"/>
      <c r="G115" s="4"/>
      <c r="H115" s="4"/>
      <c r="I115" s="4"/>
      <c r="J115" s="4"/>
      <c r="K115" s="4"/>
      <c r="L115" s="9"/>
      <c r="M115" s="9"/>
      <c r="N115" s="9"/>
      <c r="O115" s="4"/>
      <c r="P115" s="4"/>
      <c r="Q115" s="4"/>
      <c r="R115" s="4"/>
      <c r="S115" s="4"/>
      <c r="T115" s="4"/>
      <c r="U115" s="4"/>
      <c r="V115" s="4"/>
      <c r="W115" s="4"/>
      <c r="X115" s="9"/>
      <c r="Y115" s="9"/>
      <c r="Z115" s="9"/>
      <c r="AA115" s="4"/>
    </row>
    <row r="116" spans="3:27">
      <c r="C116" s="9"/>
      <c r="G116" s="4"/>
      <c r="H116" s="4"/>
      <c r="I116" s="4"/>
      <c r="J116" s="4"/>
      <c r="K116" s="4"/>
      <c r="L116" s="9"/>
      <c r="M116" s="9"/>
      <c r="N116" s="9"/>
      <c r="O116" s="4"/>
      <c r="P116" s="4"/>
      <c r="Q116" s="4"/>
      <c r="R116" s="4"/>
      <c r="S116" s="4"/>
      <c r="T116" s="4"/>
      <c r="U116" s="4"/>
      <c r="V116" s="4"/>
      <c r="W116" s="4"/>
      <c r="X116" s="9"/>
      <c r="Y116" s="9"/>
      <c r="Z116" s="9"/>
      <c r="AA116" s="4"/>
    </row>
    <row r="117" spans="3:27">
      <c r="C117" s="9"/>
      <c r="G117" s="4"/>
      <c r="H117" s="4"/>
      <c r="I117" s="4"/>
      <c r="J117" s="4"/>
      <c r="K117" s="4"/>
      <c r="L117" s="9"/>
      <c r="M117" s="9"/>
      <c r="N117" s="9"/>
      <c r="O117" s="4"/>
      <c r="P117" s="4"/>
      <c r="Q117" s="4"/>
      <c r="R117" s="4"/>
      <c r="S117" s="4"/>
      <c r="T117" s="4"/>
      <c r="U117" s="4"/>
      <c r="V117" s="4"/>
      <c r="W117" s="4"/>
      <c r="X117" s="9"/>
      <c r="Y117" s="9"/>
      <c r="Z117" s="9"/>
      <c r="AA117" s="4"/>
    </row>
    <row r="118" spans="3:27">
      <c r="C118" s="9"/>
      <c r="G118" s="4"/>
      <c r="H118" s="4"/>
      <c r="I118" s="4"/>
      <c r="J118" s="4"/>
      <c r="K118" s="4"/>
      <c r="L118" s="9"/>
      <c r="M118" s="9"/>
      <c r="N118" s="9"/>
      <c r="O118" s="4"/>
      <c r="P118" s="4"/>
      <c r="Q118" s="4"/>
      <c r="R118" s="4"/>
      <c r="S118" s="4"/>
      <c r="T118" s="4"/>
      <c r="U118" s="4"/>
      <c r="V118" s="4"/>
      <c r="W118" s="4"/>
      <c r="X118" s="9"/>
      <c r="Y118" s="9"/>
      <c r="Z118" s="9"/>
      <c r="AA118" s="4"/>
    </row>
    <row r="119" spans="3:27">
      <c r="C119" s="9"/>
      <c r="G119" s="4"/>
      <c r="H119" s="4"/>
      <c r="I119" s="4"/>
      <c r="J119" s="4"/>
      <c r="K119" s="4"/>
      <c r="L119" s="9"/>
      <c r="M119" s="9"/>
      <c r="N119" s="9"/>
      <c r="O119" s="4"/>
      <c r="P119" s="4"/>
      <c r="Q119" s="4"/>
      <c r="R119" s="4"/>
      <c r="S119" s="4"/>
      <c r="T119" s="4"/>
      <c r="U119" s="4"/>
      <c r="V119" s="4"/>
      <c r="W119" s="4"/>
      <c r="X119" s="9"/>
      <c r="Y119" s="9"/>
      <c r="Z119" s="9"/>
      <c r="AA119" s="4"/>
    </row>
    <row r="120" spans="3:27">
      <c r="C120" s="9"/>
      <c r="G120" s="4"/>
      <c r="H120" s="4"/>
      <c r="I120" s="4"/>
      <c r="J120" s="4"/>
      <c r="K120" s="4"/>
      <c r="L120" s="9"/>
      <c r="M120" s="9"/>
      <c r="N120" s="9"/>
      <c r="O120" s="4"/>
      <c r="P120" s="4"/>
      <c r="Q120" s="4"/>
      <c r="R120" s="4"/>
      <c r="S120" s="4"/>
      <c r="T120" s="4"/>
      <c r="U120" s="4"/>
      <c r="V120" s="4"/>
      <c r="W120" s="4"/>
      <c r="X120" s="9"/>
      <c r="Y120" s="9"/>
      <c r="Z120" s="9"/>
      <c r="AA120" s="4"/>
    </row>
    <row r="121" spans="3:27">
      <c r="C121" s="9"/>
      <c r="G121" s="4"/>
      <c r="H121" s="4"/>
      <c r="I121" s="4"/>
      <c r="J121" s="4"/>
      <c r="K121" s="4"/>
      <c r="L121" s="9"/>
      <c r="M121" s="9"/>
      <c r="N121" s="9"/>
      <c r="O121" s="4"/>
      <c r="P121" s="4"/>
      <c r="Q121" s="4"/>
      <c r="R121" s="4"/>
      <c r="S121" s="4"/>
      <c r="T121" s="4"/>
      <c r="U121" s="4"/>
      <c r="V121" s="4"/>
      <c r="W121" s="4"/>
      <c r="X121" s="9"/>
      <c r="Y121" s="9"/>
      <c r="Z121" s="9"/>
      <c r="AA121" s="4"/>
    </row>
    <row r="122" spans="3:27">
      <c r="C122" s="9"/>
      <c r="G122" s="4"/>
      <c r="H122" s="4"/>
      <c r="I122" s="4"/>
      <c r="J122" s="4"/>
      <c r="K122" s="4"/>
      <c r="L122" s="9"/>
      <c r="M122" s="9"/>
      <c r="N122" s="9"/>
      <c r="O122" s="4"/>
      <c r="P122" s="4"/>
      <c r="Q122" s="4"/>
      <c r="R122" s="4"/>
      <c r="S122" s="4"/>
      <c r="T122" s="4"/>
      <c r="U122" s="4"/>
      <c r="V122" s="4"/>
      <c r="W122" s="4"/>
      <c r="X122" s="9"/>
      <c r="Y122" s="9"/>
      <c r="Z122" s="9"/>
      <c r="AA122" s="4"/>
    </row>
    <row r="123" spans="3:27">
      <c r="C123" s="9"/>
      <c r="G123" s="4"/>
      <c r="H123" s="4"/>
      <c r="I123" s="4"/>
      <c r="J123" s="4"/>
      <c r="K123" s="4"/>
      <c r="L123" s="9"/>
      <c r="M123" s="9"/>
      <c r="N123" s="9"/>
      <c r="O123" s="4"/>
      <c r="P123" s="4"/>
      <c r="Q123" s="4"/>
      <c r="R123" s="4"/>
      <c r="S123" s="4"/>
      <c r="T123" s="4"/>
      <c r="U123" s="4"/>
      <c r="V123" s="4"/>
      <c r="W123" s="4"/>
      <c r="X123" s="9"/>
      <c r="Y123" s="9"/>
      <c r="Z123" s="9"/>
      <c r="AA123" s="4"/>
    </row>
    <row r="124" spans="3:27">
      <c r="C124" s="9"/>
      <c r="G124" s="4"/>
      <c r="H124" s="4"/>
      <c r="I124" s="4"/>
      <c r="J124" s="4"/>
      <c r="K124" s="4"/>
      <c r="L124" s="9"/>
      <c r="M124" s="9"/>
      <c r="N124" s="9"/>
      <c r="O124" s="4"/>
      <c r="P124" s="4"/>
      <c r="Q124" s="4"/>
      <c r="R124" s="4"/>
      <c r="S124" s="4"/>
      <c r="T124" s="4"/>
      <c r="U124" s="4"/>
      <c r="V124" s="4"/>
      <c r="W124" s="4"/>
      <c r="X124" s="9"/>
      <c r="Y124" s="9"/>
      <c r="Z124" s="9"/>
      <c r="AA124" s="4"/>
    </row>
    <row r="125" spans="3:27">
      <c r="C125" s="9"/>
      <c r="G125" s="4"/>
      <c r="H125" s="4"/>
      <c r="I125" s="4"/>
      <c r="J125" s="4"/>
      <c r="K125" s="4"/>
      <c r="L125" s="9"/>
      <c r="M125" s="9"/>
      <c r="N125" s="9"/>
      <c r="O125" s="4"/>
      <c r="P125" s="4"/>
      <c r="Q125" s="4"/>
      <c r="R125" s="4"/>
      <c r="S125" s="4"/>
      <c r="T125" s="4"/>
      <c r="U125" s="4"/>
      <c r="V125" s="4"/>
      <c r="W125" s="4"/>
      <c r="X125" s="9"/>
      <c r="Y125" s="9"/>
      <c r="Z125" s="9"/>
      <c r="AA125" s="4"/>
    </row>
    <row r="126" spans="3:27">
      <c r="C126" s="9"/>
      <c r="G126" s="4"/>
      <c r="H126" s="4"/>
      <c r="I126" s="4"/>
      <c r="J126" s="4"/>
      <c r="K126" s="4"/>
      <c r="L126" s="9"/>
      <c r="M126" s="9"/>
      <c r="N126" s="9"/>
      <c r="O126" s="4"/>
      <c r="P126" s="4"/>
      <c r="Q126" s="4"/>
      <c r="R126" s="4"/>
      <c r="S126" s="4"/>
      <c r="T126" s="4"/>
      <c r="U126" s="4"/>
      <c r="V126" s="4"/>
      <c r="W126" s="4"/>
      <c r="X126" s="9"/>
      <c r="Y126" s="9"/>
      <c r="Z126" s="9"/>
      <c r="AA126" s="4"/>
    </row>
    <row r="127" spans="3:27">
      <c r="C127" s="9"/>
      <c r="G127" s="4"/>
      <c r="H127" s="4"/>
      <c r="I127" s="4"/>
      <c r="J127" s="4"/>
      <c r="K127" s="4"/>
      <c r="L127" s="9"/>
      <c r="M127" s="9"/>
      <c r="N127" s="9"/>
      <c r="O127" s="4"/>
      <c r="P127" s="4"/>
      <c r="Q127" s="4"/>
      <c r="R127" s="4"/>
      <c r="S127" s="4"/>
      <c r="T127" s="4"/>
      <c r="U127" s="4"/>
      <c r="V127" s="4"/>
      <c r="W127" s="4"/>
      <c r="X127" s="9"/>
      <c r="Y127" s="9"/>
      <c r="Z127" s="9"/>
      <c r="AA127" s="4"/>
    </row>
    <row r="128" spans="3:27">
      <c r="C128" s="9"/>
      <c r="G128" s="4"/>
      <c r="H128" s="4"/>
      <c r="I128" s="4"/>
      <c r="J128" s="4"/>
      <c r="K128" s="4"/>
      <c r="L128" s="9"/>
      <c r="M128" s="9"/>
      <c r="N128" s="9"/>
      <c r="O128" s="4"/>
      <c r="P128" s="4"/>
      <c r="Q128" s="4"/>
      <c r="R128" s="4"/>
      <c r="S128" s="4"/>
      <c r="T128" s="4"/>
      <c r="U128" s="4"/>
      <c r="V128" s="4"/>
      <c r="W128" s="4"/>
      <c r="X128" s="9"/>
      <c r="Y128" s="9"/>
      <c r="Z128" s="9"/>
      <c r="AA128" s="4"/>
    </row>
    <row r="129" spans="3:27">
      <c r="C129" s="9"/>
      <c r="G129" s="4"/>
      <c r="H129" s="4"/>
      <c r="I129" s="4"/>
      <c r="J129" s="4"/>
      <c r="K129" s="4"/>
      <c r="L129" s="9"/>
      <c r="M129" s="9"/>
      <c r="N129" s="9"/>
      <c r="O129" s="4"/>
      <c r="P129" s="4"/>
      <c r="Q129" s="4"/>
      <c r="R129" s="4"/>
      <c r="S129" s="4"/>
      <c r="T129" s="4"/>
      <c r="U129" s="4"/>
      <c r="V129" s="4"/>
      <c r="W129" s="4"/>
      <c r="X129" s="9"/>
      <c r="Y129" s="9"/>
      <c r="Z129" s="9"/>
      <c r="AA129" s="4"/>
    </row>
    <row r="130" spans="3:27">
      <c r="C130" s="9"/>
      <c r="G130" s="4"/>
      <c r="H130" s="4"/>
      <c r="I130" s="4"/>
      <c r="J130" s="4"/>
      <c r="K130" s="4"/>
      <c r="L130" s="9"/>
      <c r="M130" s="9"/>
      <c r="N130" s="9"/>
      <c r="O130" s="4"/>
      <c r="P130" s="4"/>
      <c r="Q130" s="4"/>
      <c r="R130" s="4"/>
      <c r="S130" s="4"/>
      <c r="T130" s="4"/>
      <c r="U130" s="4"/>
      <c r="V130" s="4"/>
      <c r="W130" s="4"/>
      <c r="X130" s="9"/>
      <c r="Y130" s="9"/>
      <c r="Z130" s="9"/>
      <c r="AA130" s="4"/>
    </row>
    <row r="131" spans="3:27">
      <c r="C131" s="9"/>
      <c r="G131" s="4"/>
      <c r="H131" s="4"/>
      <c r="I131" s="4"/>
      <c r="J131" s="4"/>
      <c r="K131" s="4"/>
      <c r="L131" s="9"/>
      <c r="M131" s="9"/>
      <c r="N131" s="9"/>
      <c r="O131" s="4"/>
      <c r="P131" s="4"/>
      <c r="Q131" s="4"/>
      <c r="R131" s="4"/>
      <c r="S131" s="4"/>
      <c r="T131" s="4"/>
      <c r="U131" s="4"/>
      <c r="V131" s="4"/>
      <c r="W131" s="4"/>
      <c r="X131" s="9"/>
      <c r="Y131" s="9"/>
      <c r="Z131" s="9"/>
      <c r="AA131" s="4"/>
    </row>
    <row r="132" spans="3:27">
      <c r="C132" s="9"/>
      <c r="G132" s="4"/>
      <c r="H132" s="4"/>
      <c r="I132" s="4"/>
      <c r="J132" s="4"/>
      <c r="K132" s="4"/>
      <c r="L132" s="9"/>
      <c r="M132" s="9"/>
      <c r="N132" s="9"/>
      <c r="O132" s="4"/>
      <c r="P132" s="4"/>
      <c r="Q132" s="4"/>
      <c r="R132" s="4"/>
      <c r="S132" s="4"/>
      <c r="T132" s="4"/>
      <c r="U132" s="4"/>
      <c r="V132" s="4"/>
      <c r="W132" s="4"/>
      <c r="X132" s="9"/>
      <c r="Y132" s="9"/>
      <c r="Z132" s="9"/>
      <c r="AA132" s="4"/>
    </row>
  </sheetData>
  <mergeCells count="4">
    <mergeCell ref="L2:L4"/>
    <mergeCell ref="X2:X4"/>
    <mergeCell ref="M2:M4"/>
    <mergeCell ref="Y2:Y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1E0E0ED302D04E86FB5521FDD893B6" ma:contentTypeVersion="7" ma:contentTypeDescription="Crée un document." ma:contentTypeScope="" ma:versionID="859dc0375e28f364546347a7742a6c02">
  <xsd:schema xmlns:xsd="http://www.w3.org/2001/XMLSchema" xmlns:xs="http://www.w3.org/2001/XMLSchema" xmlns:p="http://schemas.microsoft.com/office/2006/metadata/properties" xmlns:ns3="8c5aeee9-6dbd-4be0-bbb6-8ab4a9f7ed9e" targetNamespace="http://schemas.microsoft.com/office/2006/metadata/properties" ma:root="true" ma:fieldsID="b86160d7201cef4fb7d03cb33cf56322" ns3:_="">
    <xsd:import namespace="8c5aeee9-6dbd-4be0-bbb6-8ab4a9f7ed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aeee9-6dbd-4be0-bbb6-8ab4a9f7ed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378BD3-27BC-4C84-BA2F-7CEFB9AD9D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5aeee9-6dbd-4be0-bbb6-8ab4a9f7ed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7A4825-970E-4217-A2B4-C92FE55ADDB8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8c5aeee9-6dbd-4be0-bbb6-8ab4a9f7ed9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A897725-4470-49B1-A7FD-DDCB7F2A4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Semaine 18</vt:lpstr>
      <vt:lpstr>Semaine 19</vt:lpstr>
      <vt:lpstr>Semaine 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Barthalon</dc:creator>
  <cp:lastModifiedBy>BOUSSIER</cp:lastModifiedBy>
  <dcterms:created xsi:type="dcterms:W3CDTF">2020-05-02T07:00:31Z</dcterms:created>
  <dcterms:modified xsi:type="dcterms:W3CDTF">2020-05-14T09:02:52Z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0x010100631E0E0ED302D04E86FB5521FDD893B6</vt:lpwstr>
  </property>
</Properties>
</file>